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ASEG\SIRET TRIMESTRALES\INFORM TRIMESTRALES_2026\1ER TRIMESTRE_2026\"/>
    </mc:Choice>
  </mc:AlternateContent>
  <xr:revisionPtr revIDLastSave="0" documentId="13_ncr:1_{850D25EA-54B4-4773-9F2C-98E366033196}" xr6:coauthVersionLast="47" xr6:coauthVersionMax="47" xr10:uidLastSave="{00000000-0000-0000-0000-000000000000}"/>
  <bookViews>
    <workbookView xWindow="-60" yWindow="750" windowWidth="25830" windowHeight="14610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_xlnm.Print_Area" localSheetId="0">'Formato 1'!$A$1:$F$82</definedName>
    <definedName name="_xlnm.Print_Area" localSheetId="5">'Formato 6 a)'!$A$1:$G$160</definedName>
    <definedName name="ENTE_PUBLICO">'[1]Info General'!$C$6</definedName>
    <definedName name="_xlnm.Print_Titles" localSheetId="5">'Formato 6 a)'!$2:$8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9" l="1"/>
  <c r="G22" i="9"/>
  <c r="G23" i="9"/>
  <c r="G24" i="9"/>
  <c r="G25" i="9"/>
  <c r="G26" i="9"/>
  <c r="G20" i="9"/>
  <c r="G12" i="9"/>
  <c r="G13" i="9"/>
  <c r="G14" i="9"/>
  <c r="G15" i="9"/>
  <c r="G16" i="9"/>
  <c r="G17" i="9"/>
  <c r="G18" i="9"/>
  <c r="G11" i="9"/>
  <c r="D6" i="19" l="1"/>
  <c r="E6" i="19" s="1"/>
  <c r="F6" i="19" s="1"/>
  <c r="G6" i="19" s="1"/>
  <c r="C6" i="19"/>
  <c r="D6" i="16"/>
  <c r="E6" i="16" s="1"/>
  <c r="F6" i="16" s="1"/>
  <c r="G6" i="16" s="1"/>
  <c r="D7" i="16"/>
  <c r="E7" i="16"/>
  <c r="F7" i="16"/>
  <c r="G7" i="16"/>
  <c r="C6" i="16"/>
  <c r="A4" i="4"/>
  <c r="B6" i="3"/>
  <c r="F6" i="2"/>
  <c r="E6" i="2"/>
  <c r="A2" i="25"/>
  <c r="G17" i="22"/>
  <c r="F17" i="22"/>
  <c r="E17" i="22"/>
  <c r="D17" i="22"/>
  <c r="C17" i="22"/>
  <c r="B17" i="22"/>
  <c r="G6" i="22"/>
  <c r="F6" i="22"/>
  <c r="E6" i="22"/>
  <c r="D6" i="22"/>
  <c r="C6" i="22"/>
  <c r="C28" i="22" s="1"/>
  <c r="B6" i="22"/>
  <c r="A2" i="22"/>
  <c r="E29" i="19"/>
  <c r="F29" i="19"/>
  <c r="G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E30" i="20" s="1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D29" i="19" s="1"/>
  <c r="C7" i="19"/>
  <c r="C29" i="19" s="1"/>
  <c r="B7" i="19"/>
  <c r="B29" i="19" s="1"/>
  <c r="A2" i="19"/>
  <c r="C7" i="16"/>
  <c r="C31" i="16" s="1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E28" i="22" l="1"/>
  <c r="G28" i="22"/>
  <c r="F30" i="20"/>
  <c r="B31" i="16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C9" i="9" s="1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19" i="8"/>
  <c r="D19" i="8"/>
  <c r="E19" i="8"/>
  <c r="F19" i="8"/>
  <c r="G19" i="8"/>
  <c r="B19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C9" i="7" s="1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E79" i="2" s="1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F29" i="8" l="1"/>
  <c r="E29" i="8"/>
  <c r="G28" i="7"/>
  <c r="F79" i="2"/>
  <c r="E81" i="2"/>
  <c r="F47" i="2"/>
  <c r="F59" i="2" s="1"/>
  <c r="K20" i="4"/>
  <c r="E20" i="4"/>
  <c r="I20" i="4"/>
  <c r="C43" i="9"/>
  <c r="C77" i="9" s="1"/>
  <c r="B43" i="9"/>
  <c r="D9" i="9"/>
  <c r="E9" i="9"/>
  <c r="G9" i="9"/>
  <c r="B9" i="9"/>
  <c r="D43" i="9"/>
  <c r="D77" i="9" s="1"/>
  <c r="E43" i="9"/>
  <c r="E77" i="9" s="1"/>
  <c r="G43" i="9"/>
  <c r="B29" i="8"/>
  <c r="D29" i="8"/>
  <c r="C29" i="8"/>
  <c r="G29" i="8"/>
  <c r="G123" i="7"/>
  <c r="B84" i="7"/>
  <c r="C84" i="7"/>
  <c r="C159" i="7" s="1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G9" i="7" s="1"/>
  <c r="F9" i="7"/>
  <c r="F159" i="7" s="1"/>
  <c r="D9" i="7"/>
  <c r="C70" i="6"/>
  <c r="F70" i="6"/>
  <c r="G45" i="6"/>
  <c r="G65" i="6" s="1"/>
  <c r="G16" i="6"/>
  <c r="G41" i="6" s="1"/>
  <c r="G37" i="6"/>
  <c r="G77" i="9" l="1"/>
  <c r="F81" i="2"/>
  <c r="B77" i="9"/>
  <c r="F77" i="9"/>
  <c r="D159" i="7"/>
  <c r="G84" i="7"/>
  <c r="G159" i="7" s="1"/>
  <c r="G42" i="6"/>
  <c r="G70" i="6"/>
  <c r="B38" i="2" l="1"/>
  <c r="C31" i="2"/>
  <c r="B31" i="2"/>
  <c r="C25" i="2"/>
  <c r="B25" i="2"/>
  <c r="C17" i="2"/>
  <c r="B17" i="2"/>
  <c r="C9" i="2"/>
  <c r="B9" i="2"/>
  <c r="C47" i="2" l="1"/>
  <c r="C62" i="2" s="1"/>
  <c r="B47" i="2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<sst xmlns="http://schemas.openxmlformats.org/spreadsheetml/2006/main" count="1023" uniqueCount="588">
  <si>
    <t>Formato 1 Estado de Situación Financiera Detallado - LDF</t>
  </si>
  <si>
    <t>Estado de Situación Financiera Detallado - LDF</t>
  </si>
  <si>
    <t>(PESOS)</t>
  </si>
  <si>
    <t xml:space="preserve">   Concepto</t>
  </si>
  <si>
    <t>31 de diciembre de 2025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</si>
  <si>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</si>
  <si>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</si>
  <si>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</si>
  <si>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</si>
  <si>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</si>
  <si>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</si>
  <si>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</si>
  <si>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</si>
  <si>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</si>
  <si>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</si>
  <si>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</si>
  <si>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</si>
  <si>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</si>
  <si>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</si>
  <si>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</si>
  <si>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</si>
  <si>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</si>
  <si>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</si>
  <si>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</si>
  <si>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</si>
  <si>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</si>
  <si>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</si>
  <si>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</si>
  <si>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</si>
  <si>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</si>
  <si>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</si>
  <si>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</si>
  <si>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</si>
  <si>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</si>
  <si>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</si>
  <si>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</si>
  <si>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</si>
  <si>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</si>
  <si>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</si>
  <si>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</si>
  <si>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</si>
  <si>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</si>
  <si>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</si>
  <si>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</si>
  <si>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</si>
  <si>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</si>
  <si>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</si>
  <si>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</si>
  <si>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</si>
  <si>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</si>
  <si>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</si>
  <si>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</si>
  <si>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</si>
  <si>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</si>
  <si>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</si>
  <si>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</si>
  <si>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</si>
  <si>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</si>
  <si>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</si>
  <si>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</si>
  <si>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</si>
  <si>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</si>
  <si>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</si>
  <si>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</si>
  <si>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</si>
  <si>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</si>
  <si>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</si>
  <si>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</si>
  <si>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</si>
  <si>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</si>
  <si>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</si>
  <si>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</si>
  <si>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</si>
  <si>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</si>
  <si>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</si>
  <si>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</si>
  <si>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</si>
  <si>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</si>
  <si>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</si>
  <si>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</si>
  <si>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</si>
  <si>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</si>
  <si>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</si>
  <si>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</si>
  <si>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</si>
  <si>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</si>
  <si>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</si>
  <si>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</si>
  <si>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</si>
  <si>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</si>
  <si>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</si>
  <si>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</si>
  <si>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</si>
  <si>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</si>
  <si>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</si>
  <si>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</si>
  <si>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</si>
  <si>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</si>
  <si>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</si>
  <si>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</si>
  <si>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</si>
  <si>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</si>
  <si>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</si>
  <si>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</si>
  <si>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</si>
  <si>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</si>
  <si>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</si>
  <si>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</si>
  <si>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</si>
  <si>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</si>
  <si>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</si>
  <si>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</si>
  <si>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</si>
  <si>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</si>
  <si>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</si>
  <si>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</si>
  <si>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</si>
  <si>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</si>
  <si>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</si>
  <si>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</si>
  <si>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</si>
  <si>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</si>
  <si>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</si>
  <si>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</si>
  <si>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</si>
  <si>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</si>
  <si>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</si>
  <si>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</si>
  <si>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</si>
  <si>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</si>
  <si>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</si>
  <si>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</si>
  <si>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</si>
  <si>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</si>
  <si>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</si>
  <si>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</si>
  <si>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</si>
  <si>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</si>
  <si>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</si>
  <si>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</si>
  <si>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</si>
  <si>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</si>
  <si>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</si>
  <si>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</si>
  <si>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</si>
  <si>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</si>
  <si>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</si>
  <si>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</si>
  <si>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</si>
  <si>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</si>
  <si>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</si>
  <si>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</si>
  <si>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</si>
  <si>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</si>
  <si>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</si>
  <si>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</si>
  <si>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</si>
  <si>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</si>
  <si>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</si>
  <si>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</si>
  <si>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</si>
  <si>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</si>
  <si>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</si>
  <si>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</si>
  <si>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</si>
  <si>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</si>
  <si>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</si>
  <si>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</si>
  <si>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</si>
  <si>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</si>
  <si>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</si>
  <si>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</si>
  <si>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</si>
  <si>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</si>
  <si>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</si>
  <si>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</si>
  <si>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</si>
  <si>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</si>
  <si>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</si>
  <si>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</si>
  <si>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</si>
  <si>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</si>
  <si>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</si>
  <si>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</si>
  <si>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</si>
  <si>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</si>
  <si>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</si>
  <si>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</si>
  <si>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</si>
  <si>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</si>
  <si>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</si>
  <si>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</si>
  <si>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</si>
  <si>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</si>
  <si>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</si>
  <si>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</si>
  <si>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</si>
  <si>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</si>
  <si>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</si>
  <si>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</si>
  <si>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</si>
  <si>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</si>
  <si>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</si>
  <si>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</si>
  <si>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</si>
  <si>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</si>
  <si>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</si>
  <si>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</si>
  <si>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</si>
  <si>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</si>
  <si>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</si>
  <si>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</si>
  <si>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</si>
  <si>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</si>
  <si>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</si>
  <si>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</si>
  <si>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</si>
  <si>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</si>
  <si>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</si>
  <si>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</si>
  <si>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</si>
  <si>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</si>
  <si>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</si>
  <si>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</si>
  <si>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</si>
  <si>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</si>
  <si>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</si>
  <si>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</si>
  <si>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</si>
  <si>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</si>
  <si>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</si>
  <si>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</si>
  <si>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</si>
  <si>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</si>
  <si>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</si>
  <si>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</si>
  <si>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</si>
  <si>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</si>
  <si>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</si>
  <si>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</si>
  <si>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</si>
  <si>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</si>
  <si>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</si>
  <si>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</si>
  <si>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</si>
  <si>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</si>
  <si>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</si>
  <si>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</si>
  <si>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</si>
  <si>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</si>
  <si>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</si>
  <si>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</si>
  <si>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</si>
  <si>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</si>
  <si>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</si>
  <si>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</si>
  <si>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</si>
  <si>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</si>
  <si>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</si>
  <si>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</si>
  <si>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</si>
  <si>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</si>
  <si>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</si>
  <si>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</si>
  <si>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</si>
  <si>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</si>
  <si>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</si>
  <si>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</si>
  <si>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</si>
  <si>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</si>
  <si>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</si>
  <si>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</si>
  <si>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</si>
  <si>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</si>
  <si>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</si>
  <si>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</si>
  <si>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</si>
  <si>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</si>
  <si>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</si>
  <si>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</si>
  <si>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</si>
  <si>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</si>
  <si>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</si>
  <si>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</si>
  <si>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</si>
  <si>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</si>
  <si>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</si>
  <si>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</si>
  <si>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</si>
  <si>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</si>
  <si>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</si>
  <si>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</si>
  <si>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</si>
  <si>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</si>
  <si>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</si>
  <si>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</si>
  <si>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</si>
  <si>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</si>
  <si>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</si>
  <si>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</si>
  <si>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</si>
  <si>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</si>
  <si>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</si>
  <si>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</si>
  <si>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</si>
  <si>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</si>
  <si>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</si>
  <si>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</si>
  <si>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</si>
  <si>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</si>
  <si>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</si>
  <si>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</si>
  <si>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</si>
  <si>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</si>
  <si>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</si>
  <si>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</si>
  <si>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</si>
  <si>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</si>
  <si>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</si>
  <si>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</si>
  <si>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</si>
  <si>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</si>
  <si>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</si>
  <si>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</si>
  <si>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</si>
  <si>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</si>
  <si>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</si>
  <si>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</si>
  <si>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</si>
  <si>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</si>
  <si>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</si>
  <si>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</si>
  <si>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</si>
  <si>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</si>
  <si>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</si>
  <si>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</si>
  <si>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</si>
  <si>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</si>
  <si>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</si>
  <si>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</si>
  <si>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</si>
  <si>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</si>
  <si>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</si>
  <si>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</si>
  <si>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</si>
  <si>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</si>
  <si>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</si>
  <si>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</si>
  <si>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</si>
  <si>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</si>
  <si>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</si>
  <si>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</si>
  <si>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</si>
  <si>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</si>
  <si>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</si>
  <si>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</si>
  <si>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</si>
  <si>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</si>
  <si>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</si>
  <si>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</si>
  <si>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</si>
  <si>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</si>
  <si>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</si>
  <si>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</si>
  <si>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</si>
  <si>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</si>
  <si>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</si>
  <si>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</si>
  <si>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</si>
  <si>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</si>
  <si>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</si>
  <si>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</si>
  <si>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</si>
  <si>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</si>
  <si>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</si>
  <si>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</si>
  <si>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</si>
  <si>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</si>
  <si>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</si>
  <si>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</si>
  <si>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</si>
  <si>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</si>
  <si>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</si>
  <si>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</si>
  <si>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</si>
  <si>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</si>
  <si>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</si>
  <si>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</si>
  <si>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</si>
  <si>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</si>
  <si>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</si>
  <si>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</si>
  <si>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</si>
  <si>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</si>
  <si>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</si>
  <si>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</si>
  <si>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</si>
  <si>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</si>
  <si>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</si>
  <si>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</si>
  <si>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</si>
  <si>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</si>
  <si>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</si>
  <si>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</si>
  <si>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</si>
  <si>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</si>
  <si>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</si>
  <si>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</si>
  <si>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</si>
  <si>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</si>
  <si>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</si>
  <si>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</si>
  <si>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</si>
  <si>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</si>
  <si>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</si>
  <si>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</si>
  <si>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</si>
  <si>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</si>
  <si>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</si>
  <si>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</si>
  <si>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</si>
  <si>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</si>
  <si>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</si>
  <si>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</si>
  <si>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</si>
  <si>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</si>
  <si>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</si>
  <si>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</si>
  <si>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</si>
  <si>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</si>
  <si>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</si>
  <si>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</si>
  <si>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</si>
  <si>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</si>
  <si>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</si>
  <si>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</si>
  <si>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</si>
  <si>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</si>
  <si>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</si>
  <si>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</si>
  <si>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</si>
  <si>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</si>
  <si>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</si>
  <si>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</si>
  <si>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</si>
  <si>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</si>
  <si>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</si>
  <si>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</si>
  <si>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</si>
  <si>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</si>
  <si>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</si>
  <si>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</si>
  <si>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</si>
  <si>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</si>
  <si>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</si>
  <si>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</si>
  <si>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</si>
  <si>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</si>
  <si>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</si>
  <si>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</si>
  <si>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</si>
  <si>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</si>
  <si>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</si>
  <si>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</si>
  <si>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</si>
  <si>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</si>
  <si>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</si>
  <si>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</si>
  <si>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</si>
  <si>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</si>
  <si>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</si>
  <si>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</si>
  <si>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</si>
  <si>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</si>
  <si>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</si>
  <si>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</si>
  <si>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</si>
  <si>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</si>
  <si>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</si>
  <si>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</si>
  <si>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</si>
  <si>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</si>
  <si>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</si>
  <si>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</si>
  <si>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</si>
  <si>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</si>
  <si>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</si>
  <si>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rPr>
        <b/>
        <sz val="11"/>
        <color rgb="FF000000"/>
        <rFont val="Calibri"/>
      </rPr>
      <t xml:space="preserve">2020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</si>
  <si>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2021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</si>
  <si>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2022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</si>
  <si>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2023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</si>
  <si>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2024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</si>
  <si>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2025 </t>
    </r>
    <r>
      <rPr>
        <b/>
        <vertAlign val="superscript"/>
        <sz val="8.25"/>
        <color rgb="FF000000"/>
        <rFont val="Calibri"/>
      </rPr>
      <t>2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</si>
  <si>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</si>
  <si>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</si>
  <si>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</si>
  <si>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</si>
  <si>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</si>
  <si>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</si>
  <si>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</si>
  <si>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</si>
  <si>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</si>
  <si>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</si>
  <si>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</si>
  <si>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</si>
  <si>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</si>
  <si>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</si>
  <si>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</si>
  <si>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</si>
  <si>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</si>
  <si>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</si>
  <si>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</si>
  <si>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</si>
  <si>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</si>
  <si>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</si>
  <si>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</si>
  <si>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</si>
  <si>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</si>
  <si>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</si>
  <si>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</si>
  <si>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</si>
  <si>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</si>
  <si>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</si>
  <si>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</si>
  <si>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</si>
  <si>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</si>
  <si>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</si>
  <si>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</si>
  <si>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</si>
  <si>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</si>
  <si>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</si>
  <si>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</si>
  <si>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</si>
  <si>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</si>
  <si>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</si>
  <si>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</si>
  <si>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</si>
  <si>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</si>
  <si>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</si>
  <si>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</si>
  <si>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</si>
  <si>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</si>
  <si>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</si>
  <si>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</si>
  <si>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</si>
  <si>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</si>
  <si>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</si>
  <si>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</si>
  <si>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</si>
  <si>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</si>
  <si>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</si>
  <si>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</si>
  <si>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</si>
  <si>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</si>
  <si>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</si>
  <si>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</si>
  <si>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</si>
  <si>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</si>
  <si>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</si>
  <si>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</si>
  <si>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</si>
  <si>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</si>
  <si>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</si>
  <si>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</si>
  <si>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</si>
  <si>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</si>
  <si>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</si>
  <si>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</si>
  <si>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</si>
  <si>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</si>
  <si>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</si>
  <si>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</si>
  <si>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</si>
  <si>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</si>
  <si>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</si>
  <si>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</si>
  <si>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</si>
  <si>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</si>
  <si>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</si>
  <si>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</si>
  <si>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INSTITUTO MUNICIPAL DE SALAMANCA PARA LAS MUJERES</t>
  </si>
  <si>
    <t>Al 31 de diciembre de 2025 y al 31 de marzo de 2026</t>
  </si>
  <si>
    <t>Del 1 de enero al 31 de marzo de 2026</t>
  </si>
  <si>
    <t>Monto pagado 
de la inversión 
actualizado al 
31 de marzo de 
2026</t>
  </si>
  <si>
    <t xml:space="preserve">Monto pagado de la 
inversión al 31 de 
marzo de 2026
</t>
  </si>
  <si>
    <t>Saldo pendiente 
por pagar de la 
inversión al 31 
de marzo de 
2026</t>
  </si>
  <si>
    <t>Bajo protesta de decir verdad declaramos de los formatos de la LDF son correctos y responsabilidad del ente emisor</t>
  </si>
  <si>
    <t>31120M26M010000 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</si>
</sst>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8.25"/>
      <color theme="1"/>
      <name val="Calibri"/>
      <family val="2"/>
    </font>
    <font>
      <b/>
      <sz val="11"/>
      <color rgb="FF000000"/>
      <name val="Calibri"/>
    </font>
    <font>
      <b/>
      <vertAlign val="superscript"/>
      <sz val="8.25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" fillId="2" borderId="7" xfId="0" applyFont="1" applyFill="1" applyBorder="1" applyAlignment="1">
      <alignment horizontal="centerContinuous" vertical="center" wrapText="1"/>
    </xf>
    <xf numFmtId="0" fontId="2" fillId="2" borderId="0" xfId="0" applyFont="1" applyFill="1" applyAlignment="1">
      <alignment horizontal="centerContinuous" vertical="center" wrapText="1"/>
    </xf>
    <xf numFmtId="0" fontId="2" fillId="2" borderId="8" xfId="0" applyFont="1" applyFill="1" applyBorder="1" applyAlignment="1">
      <alignment horizontal="centerContinuous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" fontId="0" fillId="0" borderId="14" xfId="0" applyNumberFormat="1" applyFill="1" applyBorder="1" applyAlignment="1" applyProtection="1">
      <alignment horizontal="right" vertical="top"/>
      <protection locked="0"/>
    </xf>
  </cellXfs>
  <cellStyles count="5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  <pageSetUpPr fitToPage="1"/>
  </sheetPr>
  <dimension ref="A1:F84"/>
  <sheetViews>
    <sheetView showGridLines="0" tabSelected="1" zoomScale="80" zoomScaleNormal="80" workbookViewId="0">
      <selection activeCell="A84" sqref="A84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x14ac:dyDescent="0.25">
      <c r="A1" s="174" t="s">
        <v>0</v>
      </c>
      <c r="B1" s="169"/>
      <c r="C1" s="169"/>
      <c r="D1" s="169"/>
      <c r="E1" s="169"/>
      <c r="F1" s="170"/>
    </row>
    <row r="2" spans="1:6" ht="15" customHeight="1" x14ac:dyDescent="0.25">
      <c r="A2" s="171" t="s">
        <v>580</v>
      </c>
      <c r="B2" s="172"/>
      <c r="C2" s="172"/>
      <c r="D2" s="172"/>
      <c r="E2" s="172"/>
      <c r="F2" s="173"/>
    </row>
    <row r="3" spans="1:6" ht="15" customHeight="1" x14ac:dyDescent="0.25">
      <c r="A3" s="162" t="s">
        <v>1</v>
      </c>
      <c r="B3" s="163"/>
      <c r="C3" s="163"/>
      <c r="D3" s="163"/>
      <c r="E3" s="163"/>
      <c r="F3" s="164"/>
    </row>
    <row r="4" spans="1:6" ht="12.95" customHeight="1" x14ac:dyDescent="0.25">
      <c r="A4" s="162" t="s">
        <v>581</v>
      </c>
      <c r="B4" s="163"/>
      <c r="C4" s="163"/>
      <c r="D4" s="163"/>
      <c r="E4" s="163"/>
      <c r="F4" s="164"/>
    </row>
    <row r="5" spans="1:6" ht="12.95" customHeight="1" x14ac:dyDescent="0.25">
      <c r="A5" s="165" t="s">
        <v>2</v>
      </c>
      <c r="B5" s="166"/>
      <c r="C5" s="166"/>
      <c r="D5" s="166"/>
      <c r="E5" s="166"/>
      <c r="F5" s="167"/>
    </row>
    <row r="6" spans="1:6" ht="41.45" customHeight="1" x14ac:dyDescent="0.25">
      <c r="A6" s="40" t="s">
        <v>3</v>
      </c>
      <c r="B6" s="41">
        <v>2026</v>
      </c>
      <c r="C6" s="1" t="s">
        <v>4</v>
      </c>
      <c r="D6" s="42" t="s">
        <v>5</v>
      </c>
      <c r="E6" s="41">
        <f>B6</f>
        <v>2026</v>
      </c>
      <c r="F6" s="1" t="str">
        <f>C6</f>
        <v>31 de diciembre de 2025</v>
      </c>
    </row>
    <row r="7" spans="1:6" ht="12.95" customHeight="1" x14ac:dyDescent="0.25">
      <c r="A7" s="43" t="s">
        <v>6</v>
      </c>
      <c r="B7" s="44"/>
      <c r="C7" s="44"/>
      <c r="D7" s="43" t="s">
        <v>7</v>
      </c>
      <c r="E7" s="44"/>
      <c r="F7" s="44"/>
    </row>
    <row r="8" spans="1:6" x14ac:dyDescent="0.25">
      <c r="A8" s="2" t="s">
        <v>8</v>
      </c>
      <c r="B8" s="45"/>
      <c r="C8" s="45"/>
      <c r="D8" s="2" t="s">
        <v>9</v>
      </c>
      <c r="E8" s="45"/>
      <c r="F8" s="45"/>
    </row>
    <row r="9" spans="1:6" x14ac:dyDescent="0.25">
      <c r="A9" s="46" t="s">
        <v>10</v>
      </c>
      <c r="B9" s="47">
        <f>SUM(B10:B16)</f>
        <v>403214.67</v>
      </c>
      <c r="C9" s="47">
        <f>SUM(C10:C16)</f>
        <v>2053163.7</v>
      </c>
      <c r="D9" s="46" t="s">
        <v>11</v>
      </c>
      <c r="E9" s="47">
        <f>SUM(E10:E18)</f>
        <v>23432.989999999998</v>
      </c>
      <c r="F9" s="47">
        <f>SUM(F10:F18)</f>
        <v>61909.85</v>
      </c>
    </row>
    <row r="10" spans="1:6" x14ac:dyDescent="0.25">
      <c r="A10" s="48" t="s">
        <v>12</v>
      </c>
      <c r="B10" s="47">
        <v>0</v>
      </c>
      <c r="C10" s="47">
        <v>0</v>
      </c>
      <c r="D10" s="48" t="s">
        <v>13</v>
      </c>
      <c r="E10" s="47">
        <v>0</v>
      </c>
      <c r="F10" s="47">
        <v>0</v>
      </c>
    </row>
    <row r="11" spans="1:6" x14ac:dyDescent="0.25">
      <c r="A11" s="48" t="s">
        <v>14</v>
      </c>
      <c r="B11" s="47">
        <v>403214.67</v>
      </c>
      <c r="C11" s="47">
        <v>2053163.7</v>
      </c>
      <c r="D11" s="48" t="s">
        <v>15</v>
      </c>
      <c r="E11" s="47">
        <v>10874</v>
      </c>
      <c r="F11" s="47">
        <v>22546</v>
      </c>
    </row>
    <row r="12" spans="1:6" x14ac:dyDescent="0.25">
      <c r="A12" s="48" t="s">
        <v>16</v>
      </c>
      <c r="B12" s="47">
        <v>0</v>
      </c>
      <c r="C12" s="47">
        <v>0</v>
      </c>
      <c r="D12" s="48" t="s">
        <v>17</v>
      </c>
      <c r="E12" s="47">
        <v>0</v>
      </c>
      <c r="F12" s="47">
        <v>0</v>
      </c>
    </row>
    <row r="13" spans="1:6" x14ac:dyDescent="0.25">
      <c r="A13" s="48" t="s">
        <v>18</v>
      </c>
      <c r="B13" s="47">
        <v>0</v>
      </c>
      <c r="C13" s="47">
        <v>0</v>
      </c>
      <c r="D13" s="48" t="s">
        <v>19</v>
      </c>
      <c r="E13" s="47">
        <v>0</v>
      </c>
      <c r="F13" s="47">
        <v>0</v>
      </c>
    </row>
    <row r="14" spans="1:6" x14ac:dyDescent="0.25">
      <c r="A14" s="48" t="s">
        <v>20</v>
      </c>
      <c r="B14" s="47">
        <v>0</v>
      </c>
      <c r="C14" s="47">
        <v>0</v>
      </c>
      <c r="D14" s="48" t="s">
        <v>21</v>
      </c>
      <c r="E14" s="47">
        <v>0</v>
      </c>
      <c r="F14" s="47">
        <v>0</v>
      </c>
    </row>
    <row r="15" spans="1:6" x14ac:dyDescent="0.25">
      <c r="A15" s="48" t="s">
        <v>22</v>
      </c>
      <c r="B15" s="47">
        <v>0</v>
      </c>
      <c r="C15" s="47">
        <v>0</v>
      </c>
      <c r="D15" s="48" t="s">
        <v>23</v>
      </c>
      <c r="E15" s="47">
        <v>0</v>
      </c>
      <c r="F15" s="47">
        <v>0</v>
      </c>
    </row>
    <row r="16" spans="1:6" x14ac:dyDescent="0.25">
      <c r="A16" s="48" t="s">
        <v>24</v>
      </c>
      <c r="B16" s="47">
        <v>0</v>
      </c>
      <c r="C16" s="47">
        <v>0</v>
      </c>
      <c r="D16" s="48" t="s">
        <v>25</v>
      </c>
      <c r="E16" s="47">
        <v>12558.99</v>
      </c>
      <c r="F16" s="47">
        <v>39363.85</v>
      </c>
    </row>
    <row r="17" spans="1:6" x14ac:dyDescent="0.25">
      <c r="A17" s="46" t="s">
        <v>26</v>
      </c>
      <c r="B17" s="47">
        <f>SUM(B18:B24)</f>
        <v>740.82</v>
      </c>
      <c r="C17" s="47">
        <f>SUM(C18:C24)</f>
        <v>0</v>
      </c>
      <c r="D17" s="48" t="s">
        <v>27</v>
      </c>
      <c r="E17" s="47">
        <v>0</v>
      </c>
      <c r="F17" s="47">
        <v>0</v>
      </c>
    </row>
    <row r="18" spans="1:6" x14ac:dyDescent="0.25">
      <c r="A18" s="48" t="s">
        <v>28</v>
      </c>
      <c r="B18" s="47">
        <v>0</v>
      </c>
      <c r="C18" s="47">
        <v>0</v>
      </c>
      <c r="D18" s="48" t="s">
        <v>29</v>
      </c>
      <c r="E18" s="47">
        <v>0</v>
      </c>
      <c r="F18" s="47">
        <v>0</v>
      </c>
    </row>
    <row r="19" spans="1:6" x14ac:dyDescent="0.25">
      <c r="A19" s="48" t="s">
        <v>30</v>
      </c>
      <c r="B19" s="47">
        <v>740.82</v>
      </c>
      <c r="C19" s="47">
        <v>0</v>
      </c>
      <c r="D19" s="46" t="s">
        <v>31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32</v>
      </c>
      <c r="B20" s="47">
        <v>0</v>
      </c>
      <c r="C20" s="47">
        <v>0</v>
      </c>
      <c r="D20" s="48" t="s">
        <v>33</v>
      </c>
      <c r="E20" s="47">
        <v>0</v>
      </c>
      <c r="F20" s="47">
        <v>0</v>
      </c>
    </row>
    <row r="21" spans="1:6" x14ac:dyDescent="0.25">
      <c r="A21" s="48" t="s">
        <v>34</v>
      </c>
      <c r="B21" s="47">
        <v>0</v>
      </c>
      <c r="C21" s="47">
        <v>0</v>
      </c>
      <c r="D21" s="48" t="s">
        <v>35</v>
      </c>
      <c r="E21" s="47">
        <v>0</v>
      </c>
      <c r="F21" s="47">
        <v>0</v>
      </c>
    </row>
    <row r="22" spans="1:6" x14ac:dyDescent="0.25">
      <c r="A22" s="48" t="s">
        <v>36</v>
      </c>
      <c r="B22" s="47">
        <v>0</v>
      </c>
      <c r="C22" s="47">
        <v>0</v>
      </c>
      <c r="D22" s="48" t="s">
        <v>37</v>
      </c>
      <c r="E22" s="47">
        <v>0</v>
      </c>
      <c r="F22" s="47">
        <v>0</v>
      </c>
    </row>
    <row r="23" spans="1:6" x14ac:dyDescent="0.25">
      <c r="A23" s="48" t="s">
        <v>38</v>
      </c>
      <c r="B23" s="47">
        <v>0</v>
      </c>
      <c r="C23" s="47">
        <v>0</v>
      </c>
      <c r="D23" s="46" t="s">
        <v>39</v>
      </c>
      <c r="E23" s="47">
        <f>E24+E25</f>
        <v>0</v>
      </c>
      <c r="F23" s="47">
        <f>F24+F25</f>
        <v>0</v>
      </c>
    </row>
    <row r="24" spans="1:6" x14ac:dyDescent="0.25">
      <c r="A24" s="48" t="s">
        <v>40</v>
      </c>
      <c r="B24" s="47">
        <v>0</v>
      </c>
      <c r="C24" s="47">
        <v>0</v>
      </c>
      <c r="D24" s="48" t="s">
        <v>41</v>
      </c>
      <c r="E24" s="47">
        <v>0</v>
      </c>
      <c r="F24" s="47">
        <v>0</v>
      </c>
    </row>
    <row r="25" spans="1:6" x14ac:dyDescent="0.25">
      <c r="A25" s="46" t="s">
        <v>42</v>
      </c>
      <c r="B25" s="47">
        <f>SUM(B26:B30)</f>
        <v>0</v>
      </c>
      <c r="C25" s="47">
        <f>SUM(C26:C30)</f>
        <v>0</v>
      </c>
      <c r="D25" s="48" t="s">
        <v>43</v>
      </c>
      <c r="E25" s="47">
        <v>0</v>
      </c>
      <c r="F25" s="47">
        <v>0</v>
      </c>
    </row>
    <row r="26" spans="1:6" x14ac:dyDescent="0.25">
      <c r="A26" s="48" t="s">
        <v>44</v>
      </c>
      <c r="B26" s="47">
        <v>0</v>
      </c>
      <c r="C26" s="47">
        <v>0</v>
      </c>
      <c r="D26" s="46" t="s">
        <v>45</v>
      </c>
      <c r="E26" s="47">
        <v>0</v>
      </c>
      <c r="F26" s="47">
        <v>0</v>
      </c>
    </row>
    <row r="27" spans="1:6" x14ac:dyDescent="0.25">
      <c r="A27" s="48" t="s">
        <v>46</v>
      </c>
      <c r="B27" s="47">
        <v>0</v>
      </c>
      <c r="C27" s="47">
        <v>0</v>
      </c>
      <c r="D27" s="46" t="s">
        <v>47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48</v>
      </c>
      <c r="B28" s="47">
        <v>0</v>
      </c>
      <c r="C28" s="47">
        <v>0</v>
      </c>
      <c r="D28" s="48" t="s">
        <v>49</v>
      </c>
      <c r="E28" s="47">
        <v>0</v>
      </c>
      <c r="F28" s="47">
        <v>0</v>
      </c>
    </row>
    <row r="29" spans="1:6" x14ac:dyDescent="0.25">
      <c r="A29" s="48" t="s">
        <v>50</v>
      </c>
      <c r="B29" s="47">
        <v>0</v>
      </c>
      <c r="C29" s="47">
        <v>0</v>
      </c>
      <c r="D29" s="48" t="s">
        <v>51</v>
      </c>
      <c r="E29" s="47">
        <v>0</v>
      </c>
      <c r="F29" s="47">
        <v>0</v>
      </c>
    </row>
    <row r="30" spans="1:6" x14ac:dyDescent="0.25">
      <c r="A30" s="48" t="s">
        <v>52</v>
      </c>
      <c r="B30" s="47">
        <v>0</v>
      </c>
      <c r="C30" s="47">
        <v>0</v>
      </c>
      <c r="D30" s="48" t="s">
        <v>53</v>
      </c>
      <c r="E30" s="47">
        <v>0</v>
      </c>
      <c r="F30" s="47">
        <v>0</v>
      </c>
    </row>
    <row r="31" spans="1:6" x14ac:dyDescent="0.25">
      <c r="A31" s="46" t="s">
        <v>54</v>
      </c>
      <c r="B31" s="47">
        <f>SUM(B32:B36)</f>
        <v>0</v>
      </c>
      <c r="C31" s="47">
        <f>SUM(C32:C36)</f>
        <v>0</v>
      </c>
      <c r="D31" s="46" t="s">
        <v>55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56</v>
      </c>
      <c r="B32" s="47">
        <v>0</v>
      </c>
      <c r="C32" s="47">
        <v>0</v>
      </c>
      <c r="D32" s="48" t="s">
        <v>57</v>
      </c>
      <c r="E32" s="47">
        <v>0</v>
      </c>
      <c r="F32" s="47">
        <v>0</v>
      </c>
    </row>
    <row r="33" spans="1:6" ht="14.45" customHeight="1" x14ac:dyDescent="0.25">
      <c r="A33" s="48" t="s">
        <v>58</v>
      </c>
      <c r="B33" s="47">
        <v>0</v>
      </c>
      <c r="C33" s="47">
        <v>0</v>
      </c>
      <c r="D33" s="48" t="s">
        <v>59</v>
      </c>
      <c r="E33" s="47">
        <v>0</v>
      </c>
      <c r="F33" s="47">
        <v>0</v>
      </c>
    </row>
    <row r="34" spans="1:6" ht="14.45" customHeight="1" x14ac:dyDescent="0.25">
      <c r="A34" s="48" t="s">
        <v>60</v>
      </c>
      <c r="B34" s="47">
        <v>0</v>
      </c>
      <c r="C34" s="47">
        <v>0</v>
      </c>
      <c r="D34" s="48" t="s">
        <v>61</v>
      </c>
      <c r="E34" s="47">
        <v>0</v>
      </c>
      <c r="F34" s="47">
        <v>0</v>
      </c>
    </row>
    <row r="35" spans="1:6" ht="14.45" customHeight="1" x14ac:dyDescent="0.25">
      <c r="A35" s="48" t="s">
        <v>62</v>
      </c>
      <c r="B35" s="47">
        <v>0</v>
      </c>
      <c r="C35" s="47">
        <v>0</v>
      </c>
      <c r="D35" s="48" t="s">
        <v>63</v>
      </c>
      <c r="E35" s="47">
        <v>0</v>
      </c>
      <c r="F35" s="47">
        <v>0</v>
      </c>
    </row>
    <row r="36" spans="1:6" ht="14.45" customHeight="1" x14ac:dyDescent="0.25">
      <c r="A36" s="48" t="s">
        <v>64</v>
      </c>
      <c r="B36" s="47">
        <v>0</v>
      </c>
      <c r="C36" s="47">
        <v>0</v>
      </c>
      <c r="D36" s="48" t="s">
        <v>65</v>
      </c>
      <c r="E36" s="47">
        <v>0</v>
      </c>
      <c r="F36" s="47">
        <v>0</v>
      </c>
    </row>
    <row r="37" spans="1:6" ht="14.45" customHeight="1" x14ac:dyDescent="0.25">
      <c r="A37" s="46" t="s">
        <v>66</v>
      </c>
      <c r="B37" s="47">
        <v>0</v>
      </c>
      <c r="C37" s="47">
        <v>0</v>
      </c>
      <c r="D37" s="48" t="s">
        <v>67</v>
      </c>
      <c r="E37" s="47">
        <v>0</v>
      </c>
      <c r="F37" s="47">
        <v>0</v>
      </c>
    </row>
    <row r="38" spans="1:6" x14ac:dyDescent="0.25">
      <c r="A38" s="46" t="s">
        <v>68</v>
      </c>
      <c r="B38" s="47">
        <f>SUM(B39:B40)</f>
        <v>0</v>
      </c>
      <c r="C38" s="47">
        <f>SUM(C39:C40)</f>
        <v>0</v>
      </c>
      <c r="D38" s="46" t="s">
        <v>69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70</v>
      </c>
      <c r="B39" s="47">
        <v>0</v>
      </c>
      <c r="C39" s="47">
        <v>0</v>
      </c>
      <c r="D39" s="48" t="s">
        <v>71</v>
      </c>
      <c r="E39" s="47">
        <v>0</v>
      </c>
      <c r="F39" s="47">
        <v>0</v>
      </c>
    </row>
    <row r="40" spans="1:6" x14ac:dyDescent="0.25">
      <c r="A40" s="48" t="s">
        <v>72</v>
      </c>
      <c r="B40" s="47">
        <v>0</v>
      </c>
      <c r="C40" s="47">
        <v>0</v>
      </c>
      <c r="D40" s="48" t="s">
        <v>73</v>
      </c>
      <c r="E40" s="47">
        <v>0</v>
      </c>
      <c r="F40" s="47">
        <v>0</v>
      </c>
    </row>
    <row r="41" spans="1:6" x14ac:dyDescent="0.25">
      <c r="A41" s="46" t="s">
        <v>74</v>
      </c>
      <c r="B41" s="47">
        <f>SUM(B42:B45)</f>
        <v>0</v>
      </c>
      <c r="C41" s="47">
        <f>SUM(C42:C45)</f>
        <v>0</v>
      </c>
      <c r="D41" s="48" t="s">
        <v>75</v>
      </c>
      <c r="E41" s="47">
        <v>0</v>
      </c>
      <c r="F41" s="47">
        <v>0</v>
      </c>
    </row>
    <row r="42" spans="1:6" x14ac:dyDescent="0.25">
      <c r="A42" s="48" t="s">
        <v>76</v>
      </c>
      <c r="B42" s="47">
        <v>0</v>
      </c>
      <c r="C42" s="47">
        <v>0</v>
      </c>
      <c r="D42" s="46" t="s">
        <v>77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78</v>
      </c>
      <c r="B43" s="47">
        <v>0</v>
      </c>
      <c r="C43" s="47">
        <v>0</v>
      </c>
      <c r="D43" s="48" t="s">
        <v>79</v>
      </c>
      <c r="E43" s="47">
        <v>0</v>
      </c>
      <c r="F43" s="47">
        <v>0</v>
      </c>
    </row>
    <row r="44" spans="1:6" x14ac:dyDescent="0.25">
      <c r="A44" s="48" t="s">
        <v>80</v>
      </c>
      <c r="B44" s="47">
        <v>0</v>
      </c>
      <c r="C44" s="47">
        <v>0</v>
      </c>
      <c r="D44" s="48" t="s">
        <v>81</v>
      </c>
      <c r="E44" s="47">
        <v>0</v>
      </c>
      <c r="F44" s="47">
        <v>0</v>
      </c>
    </row>
    <row r="45" spans="1:6" x14ac:dyDescent="0.25">
      <c r="A45" s="48" t="s">
        <v>82</v>
      </c>
      <c r="B45" s="47">
        <v>0</v>
      </c>
      <c r="C45" s="47">
        <v>0</v>
      </c>
      <c r="D45" s="48" t="s">
        <v>83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84</v>
      </c>
      <c r="B47" s="4">
        <f>B9+B17+B25+B31+B37+B38+B41</f>
        <v>403955.49</v>
      </c>
      <c r="C47" s="4">
        <f>C9+C17+C25+C31+C37+C38+C41</f>
        <v>2053163.7</v>
      </c>
      <c r="D47" s="2" t="s">
        <v>85</v>
      </c>
      <c r="E47" s="4">
        <f>E9+E19+E23+E26+E27+E31+E38+E42</f>
        <v>23432.989999999998</v>
      </c>
      <c r="F47" s="4">
        <f>F9+F19+F23+F26+F27+F31+F38+F42</f>
        <v>61909.85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86</v>
      </c>
      <c r="B49" s="49"/>
      <c r="C49" s="49"/>
      <c r="D49" s="2" t="s">
        <v>87</v>
      </c>
      <c r="E49" s="49"/>
      <c r="F49" s="49"/>
    </row>
    <row r="50" spans="1:6" x14ac:dyDescent="0.25">
      <c r="A50" s="46" t="s">
        <v>88</v>
      </c>
      <c r="B50" s="47">
        <v>0</v>
      </c>
      <c r="C50" s="47">
        <v>0</v>
      </c>
      <c r="D50" s="46" t="s">
        <v>89</v>
      </c>
      <c r="E50" s="47">
        <v>0</v>
      </c>
      <c r="F50" s="47">
        <v>0</v>
      </c>
    </row>
    <row r="51" spans="1:6" x14ac:dyDescent="0.25">
      <c r="A51" s="46" t="s">
        <v>90</v>
      </c>
      <c r="B51" s="47">
        <v>0</v>
      </c>
      <c r="C51" s="47">
        <v>0</v>
      </c>
      <c r="D51" s="46" t="s">
        <v>91</v>
      </c>
      <c r="E51" s="47">
        <v>0</v>
      </c>
      <c r="F51" s="47">
        <v>0</v>
      </c>
    </row>
    <row r="52" spans="1:6" x14ac:dyDescent="0.25">
      <c r="A52" s="46" t="s">
        <v>92</v>
      </c>
      <c r="B52" s="47">
        <v>0</v>
      </c>
      <c r="C52" s="47">
        <v>0</v>
      </c>
      <c r="D52" s="46" t="s">
        <v>93</v>
      </c>
      <c r="E52" s="47">
        <v>0</v>
      </c>
      <c r="F52" s="47">
        <v>0</v>
      </c>
    </row>
    <row r="53" spans="1:6" x14ac:dyDescent="0.25">
      <c r="A53" s="46" t="s">
        <v>94</v>
      </c>
      <c r="B53" s="47">
        <v>749959.91</v>
      </c>
      <c r="C53" s="47">
        <v>749959.91</v>
      </c>
      <c r="D53" s="46" t="s">
        <v>95</v>
      </c>
      <c r="E53" s="47">
        <v>0</v>
      </c>
      <c r="F53" s="47">
        <v>0</v>
      </c>
    </row>
    <row r="54" spans="1:6" x14ac:dyDescent="0.25">
      <c r="A54" s="46" t="s">
        <v>96</v>
      </c>
      <c r="B54" s="47">
        <v>25212</v>
      </c>
      <c r="C54" s="47">
        <v>25212</v>
      </c>
      <c r="D54" s="46" t="s">
        <v>97</v>
      </c>
      <c r="E54" s="47">
        <v>0</v>
      </c>
      <c r="F54" s="47">
        <v>0</v>
      </c>
    </row>
    <row r="55" spans="1:6" x14ac:dyDescent="0.25">
      <c r="A55" s="46" t="s">
        <v>98</v>
      </c>
      <c r="B55" s="47">
        <v>-595138.42000000004</v>
      </c>
      <c r="C55" s="47">
        <v>-586508.64</v>
      </c>
      <c r="D55" s="50" t="s">
        <v>99</v>
      </c>
      <c r="E55" s="47">
        <v>0</v>
      </c>
      <c r="F55" s="47">
        <v>0</v>
      </c>
    </row>
    <row r="56" spans="1:6" x14ac:dyDescent="0.25">
      <c r="A56" s="46" t="s">
        <v>100</v>
      </c>
      <c r="B56" s="47">
        <v>0</v>
      </c>
      <c r="C56" s="47">
        <v>0</v>
      </c>
      <c r="D56" s="45"/>
      <c r="E56" s="49"/>
      <c r="F56" s="49"/>
    </row>
    <row r="57" spans="1:6" x14ac:dyDescent="0.25">
      <c r="A57" s="46" t="s">
        <v>101</v>
      </c>
      <c r="B57" s="47">
        <v>0</v>
      </c>
      <c r="C57" s="47">
        <v>0</v>
      </c>
      <c r="D57" s="2" t="s">
        <v>102</v>
      </c>
      <c r="E57" s="4">
        <f>SUM(E50:E55)</f>
        <v>0</v>
      </c>
      <c r="F57" s="4">
        <f>SUM(F50:F55)</f>
        <v>0</v>
      </c>
    </row>
    <row r="58" spans="1:6" x14ac:dyDescent="0.25">
      <c r="A58" s="46" t="s">
        <v>103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104</v>
      </c>
      <c r="E59" s="4">
        <f>E47+E57</f>
        <v>23432.989999999998</v>
      </c>
      <c r="F59" s="4">
        <f>F47+F57</f>
        <v>61909.85</v>
      </c>
    </row>
    <row r="60" spans="1:6" x14ac:dyDescent="0.25">
      <c r="A60" s="3" t="s">
        <v>105</v>
      </c>
      <c r="B60" s="4">
        <f>SUM(B50:B58)</f>
        <v>180033.49</v>
      </c>
      <c r="C60" s="4">
        <f>SUM(C50:C58)</f>
        <v>188663.27000000002</v>
      </c>
      <c r="D60" s="45"/>
      <c r="E60" s="49"/>
      <c r="F60" s="49"/>
    </row>
    <row r="61" spans="1:6" x14ac:dyDescent="0.25">
      <c r="A61" s="45"/>
      <c r="B61" s="49"/>
      <c r="C61" s="49"/>
      <c r="D61" s="51" t="s">
        <v>106</v>
      </c>
      <c r="E61" s="49"/>
      <c r="F61" s="49"/>
    </row>
    <row r="62" spans="1:6" x14ac:dyDescent="0.25">
      <c r="A62" s="3" t="s">
        <v>107</v>
      </c>
      <c r="B62" s="4">
        <f>SUM(B47+B60)</f>
        <v>583988.98</v>
      </c>
      <c r="C62" s="4">
        <f>SUM(C47+C60)</f>
        <v>2241826.9699999997</v>
      </c>
      <c r="D62" s="45"/>
      <c r="E62" s="49"/>
      <c r="F62" s="49"/>
    </row>
    <row r="63" spans="1:6" x14ac:dyDescent="0.25">
      <c r="A63" s="45"/>
      <c r="B63" s="45"/>
      <c r="C63" s="45"/>
      <c r="D63" s="52" t="s">
        <v>108</v>
      </c>
      <c r="E63" s="47">
        <f>SUM(E64:E66)</f>
        <v>4296</v>
      </c>
      <c r="F63" s="47">
        <f>SUM(F64:F66)</f>
        <v>4296</v>
      </c>
    </row>
    <row r="64" spans="1:6" x14ac:dyDescent="0.25">
      <c r="A64" s="45"/>
      <c r="B64" s="45"/>
      <c r="C64" s="45"/>
      <c r="D64" s="46" t="s">
        <v>109</v>
      </c>
      <c r="E64" s="47">
        <v>0</v>
      </c>
      <c r="F64" s="47">
        <v>0</v>
      </c>
    </row>
    <row r="65" spans="1:6" x14ac:dyDescent="0.25">
      <c r="A65" s="45"/>
      <c r="B65" s="45"/>
      <c r="C65" s="45"/>
      <c r="D65" s="50" t="s">
        <v>110</v>
      </c>
      <c r="E65" s="47">
        <v>4296</v>
      </c>
      <c r="F65" s="47">
        <v>4296</v>
      </c>
    </row>
    <row r="66" spans="1:6" x14ac:dyDescent="0.25">
      <c r="A66" s="45"/>
      <c r="B66" s="45"/>
      <c r="C66" s="45"/>
      <c r="D66" s="46" t="s">
        <v>111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112</v>
      </c>
      <c r="E68" s="47">
        <f>SUM(E69:E73)</f>
        <v>556259.99</v>
      </c>
      <c r="F68" s="47">
        <f>SUM(F69:F73)</f>
        <v>2175621.1200000001</v>
      </c>
    </row>
    <row r="69" spans="1:6" x14ac:dyDescent="0.25">
      <c r="A69" s="53"/>
      <c r="B69" s="45"/>
      <c r="C69" s="45"/>
      <c r="D69" s="46" t="s">
        <v>113</v>
      </c>
      <c r="E69" s="47">
        <v>382759.1</v>
      </c>
      <c r="F69" s="47">
        <v>1959801.99</v>
      </c>
    </row>
    <row r="70" spans="1:6" x14ac:dyDescent="0.25">
      <c r="A70" s="53"/>
      <c r="B70" s="45"/>
      <c r="C70" s="45"/>
      <c r="D70" s="46" t="s">
        <v>114</v>
      </c>
      <c r="E70" s="47">
        <v>173500.89</v>
      </c>
      <c r="F70" s="47">
        <v>215819.13</v>
      </c>
    </row>
    <row r="71" spans="1:6" x14ac:dyDescent="0.25">
      <c r="A71" s="53"/>
      <c r="B71" s="45"/>
      <c r="C71" s="45"/>
      <c r="D71" s="46" t="s">
        <v>115</v>
      </c>
      <c r="E71" s="47">
        <v>0</v>
      </c>
      <c r="F71" s="47">
        <v>0</v>
      </c>
    </row>
    <row r="72" spans="1:6" x14ac:dyDescent="0.25">
      <c r="A72" s="53"/>
      <c r="B72" s="45"/>
      <c r="C72" s="45"/>
      <c r="D72" s="46" t="s">
        <v>116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117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118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119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120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121</v>
      </c>
      <c r="E79" s="4">
        <f>E63+E68+E75</f>
        <v>560555.99</v>
      </c>
      <c r="F79" s="4">
        <f>F63+F68+F75</f>
        <v>2179917.12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122</v>
      </c>
      <c r="E81" s="4">
        <f>E59+E79</f>
        <v>583988.98</v>
      </c>
      <c r="F81" s="4">
        <f>F59+F79</f>
        <v>2241826.9700000002</v>
      </c>
    </row>
    <row r="82" spans="1:6" x14ac:dyDescent="0.25">
      <c r="A82" s="54"/>
      <c r="B82" s="55"/>
      <c r="C82" s="55"/>
      <c r="D82" s="55"/>
      <c r="E82" s="56"/>
      <c r="F82" s="56"/>
    </row>
    <row r="84" spans="1:6" x14ac:dyDescent="0.25">
      <c r="A84" t="s">
        <v>586</v>
      </c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42" orientation="landscape" horizontalDpi="1200" verticalDpi="1200" r:id="rId1"/>
  <ignoredErrors>
    <ignoredError sqref="B9:C10 E9:F10 B48:C52 B32:C46 B47 B12:C18 B20:C30 C19 B56:C62 E12:F15 E17:F64 E66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  <pageSetUpPr fitToPage="1"/>
  </sheetPr>
  <dimension ref="A1:G39"/>
  <sheetViews>
    <sheetView showGridLines="0" zoomScale="75" zoomScaleNormal="75" workbookViewId="0">
      <selection activeCell="B56" sqref="B56"/>
    </sheetView>
  </sheetViews>
  <sheetFormatPr baseColWidth="10" defaultColWidth="11" defaultRowHeight="15" x14ac:dyDescent="0.25"/>
  <cols>
    <col min="1" max="1" width="76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68" t="s">
        <v>442</v>
      </c>
      <c r="B1" s="169"/>
      <c r="C1" s="169"/>
      <c r="D1" s="169"/>
      <c r="E1" s="169"/>
      <c r="F1" s="169"/>
      <c r="G1" s="170"/>
    </row>
    <row r="2" spans="1:7" x14ac:dyDescent="0.25">
      <c r="A2" s="171" t="str">
        <f>'Formato 1'!A2</f>
        <v>INSTITUTO MUNICIPAL DE SALAMANCA PARA LAS MUJERES</v>
      </c>
      <c r="B2" s="172"/>
      <c r="C2" s="172"/>
      <c r="D2" s="172"/>
      <c r="E2" s="172"/>
      <c r="F2" s="172"/>
      <c r="G2" s="173"/>
    </row>
    <row r="3" spans="1:7" x14ac:dyDescent="0.25">
      <c r="A3" s="162" t="s">
        <v>443</v>
      </c>
      <c r="B3" s="163"/>
      <c r="C3" s="163"/>
      <c r="D3" s="163"/>
      <c r="E3" s="163"/>
      <c r="F3" s="163"/>
      <c r="G3" s="164"/>
    </row>
    <row r="4" spans="1:7" x14ac:dyDescent="0.25">
      <c r="A4" s="162" t="s">
        <v>2</v>
      </c>
      <c r="B4" s="163"/>
      <c r="C4" s="163"/>
      <c r="D4" s="163"/>
      <c r="E4" s="163"/>
      <c r="F4" s="163"/>
      <c r="G4" s="164"/>
    </row>
    <row r="5" spans="1:7" x14ac:dyDescent="0.25">
      <c r="A5" s="165" t="s">
        <v>444</v>
      </c>
      <c r="B5" s="166"/>
      <c r="C5" s="166"/>
      <c r="D5" s="166"/>
      <c r="E5" s="166"/>
      <c r="F5" s="166"/>
      <c r="G5" s="167"/>
    </row>
    <row r="6" spans="1:7" x14ac:dyDescent="0.25">
      <c r="A6" s="136" t="s">
        <v>5</v>
      </c>
      <c r="B6" s="7">
        <v>2026</v>
      </c>
      <c r="C6" s="33">
        <f>B6+1</f>
        <v>2027</v>
      </c>
      <c r="D6" s="33">
        <f t="shared" ref="D6:G6" si="0">C6+1</f>
        <v>2028</v>
      </c>
      <c r="E6" s="33">
        <f t="shared" si="0"/>
        <v>2029</v>
      </c>
      <c r="F6" s="33">
        <f t="shared" si="0"/>
        <v>2030</v>
      </c>
      <c r="G6" s="33">
        <f t="shared" si="0"/>
        <v>2031</v>
      </c>
    </row>
    <row r="7" spans="1:7" ht="15.75" customHeight="1" x14ac:dyDescent="0.25">
      <c r="A7" s="26" t="s">
        <v>445</v>
      </c>
      <c r="B7" s="119">
        <f>SUM(B8:B19)</f>
        <v>5037552</v>
      </c>
      <c r="C7" s="119">
        <f t="shared" ref="C7:G7" si="1">SUM(C8:C19)</f>
        <v>5188678</v>
      </c>
      <c r="D7" s="119">
        <f t="shared" si="1"/>
        <v>5344338</v>
      </c>
      <c r="E7" s="119">
        <f t="shared" si="1"/>
        <v>0</v>
      </c>
      <c r="F7" s="119">
        <f t="shared" si="1"/>
        <v>0</v>
      </c>
      <c r="G7" s="119">
        <f t="shared" si="1"/>
        <v>0</v>
      </c>
    </row>
    <row r="8" spans="1:7" x14ac:dyDescent="0.25">
      <c r="A8" s="58" t="s">
        <v>446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447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448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449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450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451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452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453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454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455</v>
      </c>
      <c r="B17" s="75">
        <v>5037552</v>
      </c>
      <c r="C17" s="75">
        <v>5188678</v>
      </c>
      <c r="D17" s="75">
        <v>5344338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456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457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458</v>
      </c>
      <c r="B20" s="75"/>
      <c r="C20" s="75"/>
      <c r="D20" s="75"/>
      <c r="E20" s="75"/>
      <c r="F20" s="75"/>
      <c r="G20" s="75"/>
    </row>
    <row r="21" spans="1:7" x14ac:dyDescent="0.25">
      <c r="A21" s="3" t="s">
        <v>459</v>
      </c>
      <c r="B21" s="119">
        <f>SUM(B22:B26)</f>
        <v>0</v>
      </c>
      <c r="C21" s="119">
        <f t="shared" ref="C21:G21" si="2">SUM(C22:C26)</f>
        <v>0</v>
      </c>
      <c r="D21" s="119">
        <f t="shared" si="2"/>
        <v>0</v>
      </c>
      <c r="E21" s="119">
        <f t="shared" si="2"/>
        <v>0</v>
      </c>
      <c r="F21" s="119">
        <f t="shared" si="2"/>
        <v>0</v>
      </c>
      <c r="G21" s="119">
        <f t="shared" si="2"/>
        <v>0</v>
      </c>
    </row>
    <row r="22" spans="1:7" x14ac:dyDescent="0.25">
      <c r="A22" s="58" t="s">
        <v>460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461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462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463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464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458</v>
      </c>
      <c r="B27" s="76"/>
      <c r="C27" s="76"/>
      <c r="D27" s="76"/>
      <c r="E27" s="76"/>
      <c r="F27" s="76"/>
      <c r="G27" s="76"/>
    </row>
    <row r="28" spans="1:7" x14ac:dyDescent="0.25">
      <c r="A28" s="3" t="s">
        <v>465</v>
      </c>
      <c r="B28" s="119">
        <f>SUM(B29)</f>
        <v>0</v>
      </c>
      <c r="C28" s="119">
        <f t="shared" ref="C28:G28" si="3">SUM(C29)</f>
        <v>0</v>
      </c>
      <c r="D28" s="119">
        <f t="shared" si="3"/>
        <v>0</v>
      </c>
      <c r="E28" s="119">
        <f t="shared" si="3"/>
        <v>0</v>
      </c>
      <c r="F28" s="119">
        <f t="shared" si="3"/>
        <v>0</v>
      </c>
      <c r="G28" s="119">
        <f t="shared" si="3"/>
        <v>0</v>
      </c>
    </row>
    <row r="29" spans="1:7" x14ac:dyDescent="0.25">
      <c r="A29" s="58" t="s">
        <v>466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458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467</v>
      </c>
      <c r="B31" s="119">
        <f>B21+B7+B28</f>
        <v>5037552</v>
      </c>
      <c r="C31" s="119">
        <f t="shared" ref="C31:G31" si="4">C21+C7+C28</f>
        <v>5188678</v>
      </c>
      <c r="D31" s="119">
        <f t="shared" si="4"/>
        <v>5344338</v>
      </c>
      <c r="E31" s="119">
        <f t="shared" si="4"/>
        <v>0</v>
      </c>
      <c r="F31" s="119">
        <f t="shared" si="4"/>
        <v>0</v>
      </c>
      <c r="G31" s="119">
        <f t="shared" si="4"/>
        <v>0</v>
      </c>
    </row>
    <row r="32" spans="1:7" ht="14.45" customHeight="1" x14ac:dyDescent="0.25">
      <c r="A32" s="45"/>
      <c r="B32" s="138"/>
      <c r="C32" s="138"/>
      <c r="D32" s="138"/>
      <c r="E32" s="138"/>
      <c r="F32" s="138"/>
      <c r="G32" s="138"/>
    </row>
    <row r="33" spans="1:7" x14ac:dyDescent="0.25">
      <c r="A33" s="141" t="s">
        <v>289</v>
      </c>
      <c r="B33" s="53"/>
      <c r="C33" s="53"/>
      <c r="D33" s="53"/>
      <c r="E33" s="53"/>
      <c r="F33" s="53"/>
      <c r="G33" s="53"/>
    </row>
    <row r="34" spans="1:7" ht="30" x14ac:dyDescent="0.25">
      <c r="A34" s="139" t="s">
        <v>468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39" t="s">
        <v>291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1" t="s">
        <v>469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  <row r="39" spans="1:7" x14ac:dyDescent="0.25">
      <c r="A39" t="s">
        <v>586</v>
      </c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52" orientation="portrait" horizontalDpi="1200" verticalDpi="1200" r:id="rId1"/>
  <ignoredErrors>
    <ignoredError sqref="B7:G16 B18:G31 E17:G17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  <pageSetUpPr fitToPage="1"/>
  </sheetPr>
  <dimension ref="A1:G32"/>
  <sheetViews>
    <sheetView showGridLines="0" zoomScale="75" zoomScaleNormal="75" workbookViewId="0">
      <selection activeCell="A32" sqref="A32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68" t="s">
        <v>470</v>
      </c>
      <c r="B1" s="169"/>
      <c r="C1" s="169"/>
      <c r="D1" s="169"/>
      <c r="E1" s="169"/>
      <c r="F1" s="169"/>
      <c r="G1" s="170"/>
    </row>
    <row r="2" spans="1:7" x14ac:dyDescent="0.25">
      <c r="A2" s="171" t="str">
        <f>'Formato 1'!A2</f>
        <v>INSTITUTO MUNICIPAL DE SALAMANCA PARA LAS MUJERES</v>
      </c>
      <c r="B2" s="172"/>
      <c r="C2" s="172"/>
      <c r="D2" s="172"/>
      <c r="E2" s="172"/>
      <c r="F2" s="172"/>
      <c r="G2" s="173"/>
    </row>
    <row r="3" spans="1:7" x14ac:dyDescent="0.25">
      <c r="A3" s="162" t="s">
        <v>471</v>
      </c>
      <c r="B3" s="163"/>
      <c r="C3" s="163"/>
      <c r="D3" s="163"/>
      <c r="E3" s="163"/>
      <c r="F3" s="163"/>
      <c r="G3" s="164"/>
    </row>
    <row r="4" spans="1:7" x14ac:dyDescent="0.25">
      <c r="A4" s="162" t="s">
        <v>2</v>
      </c>
      <c r="B4" s="163"/>
      <c r="C4" s="163"/>
      <c r="D4" s="163"/>
      <c r="E4" s="163"/>
      <c r="F4" s="163"/>
      <c r="G4" s="164"/>
    </row>
    <row r="5" spans="1:7" x14ac:dyDescent="0.25">
      <c r="A5" s="165" t="s">
        <v>444</v>
      </c>
      <c r="B5" s="166"/>
      <c r="C5" s="166"/>
      <c r="D5" s="166"/>
      <c r="E5" s="166"/>
      <c r="F5" s="166"/>
      <c r="G5" s="167"/>
    </row>
    <row r="6" spans="1:7" x14ac:dyDescent="0.25">
      <c r="A6" s="136" t="s">
        <v>5</v>
      </c>
      <c r="B6" s="7">
        <v>2026</v>
      </c>
      <c r="C6" s="33">
        <f>B6+1</f>
        <v>2027</v>
      </c>
      <c r="D6" s="33">
        <f t="shared" ref="D6:G6" si="0">C6+1</f>
        <v>2028</v>
      </c>
      <c r="E6" s="33">
        <f t="shared" si="0"/>
        <v>2029</v>
      </c>
      <c r="F6" s="33">
        <f t="shared" si="0"/>
        <v>2030</v>
      </c>
      <c r="G6" s="33">
        <f t="shared" si="0"/>
        <v>2031</v>
      </c>
    </row>
    <row r="7" spans="1:7" ht="15.75" customHeight="1" x14ac:dyDescent="0.25">
      <c r="A7" s="26" t="s">
        <v>472</v>
      </c>
      <c r="B7" s="119">
        <f t="shared" ref="B7:G7" si="1">SUM(B8:B16)</f>
        <v>5037552</v>
      </c>
      <c r="C7" s="119">
        <f t="shared" si="1"/>
        <v>5188678</v>
      </c>
      <c r="D7" s="119">
        <f t="shared" si="1"/>
        <v>5344338</v>
      </c>
      <c r="E7" s="119">
        <f t="shared" si="1"/>
        <v>0</v>
      </c>
      <c r="F7" s="119">
        <f t="shared" si="1"/>
        <v>0</v>
      </c>
      <c r="G7" s="119">
        <f t="shared" si="1"/>
        <v>0</v>
      </c>
    </row>
    <row r="8" spans="1:7" x14ac:dyDescent="0.25">
      <c r="A8" s="58" t="s">
        <v>473</v>
      </c>
      <c r="B8" s="75">
        <v>3505471.1</v>
      </c>
      <c r="C8" s="75">
        <v>3610635.23</v>
      </c>
      <c r="D8" s="75">
        <v>3718954.28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474</v>
      </c>
      <c r="B9" s="75">
        <v>167350</v>
      </c>
      <c r="C9" s="75">
        <v>172370.5</v>
      </c>
      <c r="D9" s="75">
        <v>177541.61</v>
      </c>
      <c r="E9" s="75">
        <v>0</v>
      </c>
      <c r="F9" s="75">
        <v>0</v>
      </c>
      <c r="G9" s="75">
        <v>0</v>
      </c>
    </row>
    <row r="10" spans="1:7" x14ac:dyDescent="0.25">
      <c r="A10" s="58" t="s">
        <v>475</v>
      </c>
      <c r="B10" s="75">
        <v>1337730.8999999999</v>
      </c>
      <c r="C10" s="75">
        <v>1377862.82</v>
      </c>
      <c r="D10" s="75">
        <v>1419198.7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476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477</v>
      </c>
      <c r="B12" s="75">
        <v>27000</v>
      </c>
      <c r="C12" s="75">
        <v>27809.45</v>
      </c>
      <c r="D12" s="75">
        <v>28643.41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478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479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480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481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482</v>
      </c>
      <c r="B18" s="119">
        <f>SUM(B19:B27)</f>
        <v>0</v>
      </c>
      <c r="C18" s="119">
        <f t="shared" ref="C18:G18" si="2">SUM(C19:C27)</f>
        <v>0</v>
      </c>
      <c r="D18" s="119">
        <f t="shared" si="2"/>
        <v>0</v>
      </c>
      <c r="E18" s="119">
        <f t="shared" si="2"/>
        <v>0</v>
      </c>
      <c r="F18" s="119">
        <f t="shared" si="2"/>
        <v>0</v>
      </c>
      <c r="G18" s="119">
        <f t="shared" si="2"/>
        <v>0</v>
      </c>
    </row>
    <row r="19" spans="1:7" x14ac:dyDescent="0.25">
      <c r="A19" s="58" t="s">
        <v>473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474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475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476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477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478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479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483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481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458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484</v>
      </c>
      <c r="B29" s="119">
        <f>B18+B7</f>
        <v>5037552</v>
      </c>
      <c r="C29" s="119">
        <f t="shared" ref="C29:G29" si="3">C18+C7</f>
        <v>5188678</v>
      </c>
      <c r="D29" s="119">
        <f t="shared" si="3"/>
        <v>5344338</v>
      </c>
      <c r="E29" s="119">
        <f t="shared" si="3"/>
        <v>0</v>
      </c>
      <c r="F29" s="119">
        <f t="shared" si="3"/>
        <v>0</v>
      </c>
      <c r="G29" s="119">
        <f t="shared" si="3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2" spans="1:7" x14ac:dyDescent="0.25">
      <c r="A32" t="s">
        <v>586</v>
      </c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1" orientation="portrait" horizontalDpi="1200" verticalDpi="1200" r:id="rId1"/>
  <ignoredErrors>
    <ignoredError sqref="B7:G7 B27:G28 B18:G26 B29:G29 B11:G11 E8:G8 E9:G9 E10:G10 B13:G16 E12:G1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  <pageSetUpPr fitToPage="1"/>
  </sheetPr>
  <dimension ref="A1:G41"/>
  <sheetViews>
    <sheetView showGridLines="0" zoomScale="90" zoomScaleNormal="90" workbookViewId="0">
      <selection activeCell="D24" sqref="D2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68" t="s">
        <v>485</v>
      </c>
      <c r="B1" s="169"/>
      <c r="C1" s="169"/>
      <c r="D1" s="169"/>
      <c r="E1" s="169"/>
      <c r="F1" s="169"/>
      <c r="G1" s="170"/>
    </row>
    <row r="2" spans="1:7" x14ac:dyDescent="0.25">
      <c r="A2" s="171" t="str">
        <f>'Formato 1'!A2</f>
        <v>INSTITUTO MUNICIPAL DE SALAMANCA PARA LAS MUJERES</v>
      </c>
      <c r="B2" s="172"/>
      <c r="C2" s="172"/>
      <c r="D2" s="172"/>
      <c r="E2" s="172"/>
      <c r="F2" s="172"/>
      <c r="G2" s="173"/>
    </row>
    <row r="3" spans="1:7" x14ac:dyDescent="0.25">
      <c r="A3" s="162" t="s">
        <v>486</v>
      </c>
      <c r="B3" s="163"/>
      <c r="C3" s="163"/>
      <c r="D3" s="163"/>
      <c r="E3" s="163"/>
      <c r="F3" s="163"/>
      <c r="G3" s="164"/>
    </row>
    <row r="4" spans="1:7" x14ac:dyDescent="0.25">
      <c r="A4" s="162" t="s">
        <v>2</v>
      </c>
      <c r="B4" s="163"/>
      <c r="C4" s="163"/>
      <c r="D4" s="163"/>
      <c r="E4" s="163"/>
      <c r="F4" s="163"/>
      <c r="G4" s="164"/>
    </row>
    <row r="5" spans="1:7" x14ac:dyDescent="0.25">
      <c r="A5" s="136" t="s">
        <v>5</v>
      </c>
      <c r="B5" s="161" t="s">
        <v>487</v>
      </c>
      <c r="C5" s="160" t="s">
        <v>488</v>
      </c>
      <c r="D5" s="160" t="s">
        <v>489</v>
      </c>
      <c r="E5" s="160" t="s">
        <v>490</v>
      </c>
      <c r="F5" s="160" t="s">
        <v>491</v>
      </c>
      <c r="G5" s="160" t="s">
        <v>492</v>
      </c>
    </row>
    <row r="6" spans="1:7" ht="15.75" customHeight="1" x14ac:dyDescent="0.25">
      <c r="A6" s="26" t="s">
        <v>493</v>
      </c>
      <c r="B6" s="119">
        <f>SUM(B7:B18)</f>
        <v>0</v>
      </c>
      <c r="C6" s="119">
        <f t="shared" ref="C6:G6" si="0">SUM(C7:C18)</f>
        <v>0</v>
      </c>
      <c r="D6" s="119">
        <f t="shared" si="0"/>
        <v>0</v>
      </c>
      <c r="E6" s="119">
        <f t="shared" si="0"/>
        <v>4657500</v>
      </c>
      <c r="F6" s="119">
        <f t="shared" si="0"/>
        <v>4657500</v>
      </c>
      <c r="G6" s="119">
        <f t="shared" si="0"/>
        <v>4847802.4400000004</v>
      </c>
    </row>
    <row r="7" spans="1:7" x14ac:dyDescent="0.25">
      <c r="A7" s="58" t="s">
        <v>446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447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448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449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450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451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452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453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454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455</v>
      </c>
      <c r="B16" s="75">
        <v>0</v>
      </c>
      <c r="C16" s="75">
        <v>0</v>
      </c>
      <c r="D16" s="75">
        <v>0</v>
      </c>
      <c r="E16" s="75">
        <v>4657500</v>
      </c>
      <c r="F16" s="75">
        <v>4657500</v>
      </c>
      <c r="G16" s="75">
        <v>4843800</v>
      </c>
    </row>
    <row r="17" spans="1:7" x14ac:dyDescent="0.25">
      <c r="A17" s="58" t="s">
        <v>456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457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4002.44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494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25">
      <c r="A21" s="58" t="s">
        <v>460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461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462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463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464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495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287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496</v>
      </c>
      <c r="B30" s="119">
        <f>B20+B6+B27</f>
        <v>0</v>
      </c>
      <c r="C30" s="119">
        <f t="shared" ref="C30:G30" si="3">C20+C6+C27</f>
        <v>0</v>
      </c>
      <c r="D30" s="119">
        <f t="shared" si="3"/>
        <v>0</v>
      </c>
      <c r="E30" s="119">
        <f t="shared" si="3"/>
        <v>4657500</v>
      </c>
      <c r="F30" s="119">
        <f t="shared" si="3"/>
        <v>4657500</v>
      </c>
      <c r="G30" s="119">
        <f t="shared" si="3"/>
        <v>4847802.4400000004</v>
      </c>
    </row>
    <row r="31" spans="1:7" ht="14.45" customHeight="1" x14ac:dyDescent="0.25">
      <c r="A31" s="45"/>
      <c r="B31" s="138"/>
      <c r="C31" s="138"/>
      <c r="D31" s="138"/>
      <c r="E31" s="138"/>
      <c r="F31" s="138"/>
      <c r="G31" s="138"/>
    </row>
    <row r="32" spans="1:7" x14ac:dyDescent="0.25">
      <c r="A32" s="141" t="s">
        <v>289</v>
      </c>
      <c r="B32" s="53"/>
      <c r="C32" s="53"/>
      <c r="D32" s="53"/>
      <c r="E32" s="53"/>
      <c r="F32" s="53"/>
      <c r="G32" s="53"/>
    </row>
    <row r="33" spans="1:7" ht="30" x14ac:dyDescent="0.25">
      <c r="A33" s="139" t="s">
        <v>468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39" t="s">
        <v>291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469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497</v>
      </c>
    </row>
    <row r="39" spans="1:7" x14ac:dyDescent="0.25">
      <c r="A39" t="s">
        <v>498</v>
      </c>
    </row>
    <row r="41" spans="1:7" x14ac:dyDescent="0.25">
      <c r="A41" t="s">
        <v>586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  <ignoredErrors>
    <ignoredError sqref="B6:G15 B17:G17 B16:D16 B19:G30 B18:F18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  <pageSetUpPr fitToPage="1"/>
  </sheetPr>
  <dimension ref="A1:G34"/>
  <sheetViews>
    <sheetView showGridLines="0" zoomScale="75" zoomScaleNormal="75" workbookViewId="0">
      <selection activeCell="E36" sqref="E36"/>
    </sheetView>
  </sheetViews>
  <sheetFormatPr baseColWidth="10" defaultColWidth="11" defaultRowHeight="15" x14ac:dyDescent="0.25"/>
  <cols>
    <col min="1" max="1" width="72.42578125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68" t="s">
        <v>499</v>
      </c>
      <c r="B1" s="169"/>
      <c r="C1" s="169"/>
      <c r="D1" s="169"/>
      <c r="E1" s="169"/>
      <c r="F1" s="169"/>
      <c r="G1" s="170"/>
    </row>
    <row r="2" spans="1:7" x14ac:dyDescent="0.25">
      <c r="A2" s="171" t="str">
        <f>'Formato 1'!A2</f>
        <v>INSTITUTO MUNICIPAL DE SALAMANCA PARA LAS MUJERES</v>
      </c>
      <c r="B2" s="172"/>
      <c r="C2" s="172"/>
      <c r="D2" s="172"/>
      <c r="E2" s="172"/>
      <c r="F2" s="172"/>
      <c r="G2" s="173"/>
    </row>
    <row r="3" spans="1:7" x14ac:dyDescent="0.25">
      <c r="A3" s="162" t="s">
        <v>500</v>
      </c>
      <c r="B3" s="163"/>
      <c r="C3" s="163"/>
      <c r="D3" s="163"/>
      <c r="E3" s="163"/>
      <c r="F3" s="163"/>
      <c r="G3" s="164"/>
    </row>
    <row r="4" spans="1:7" x14ac:dyDescent="0.25">
      <c r="A4" s="162" t="s">
        <v>2</v>
      </c>
      <c r="B4" s="163"/>
      <c r="C4" s="163"/>
      <c r="D4" s="163"/>
      <c r="E4" s="163"/>
      <c r="F4" s="163"/>
      <c r="G4" s="164"/>
    </row>
    <row r="5" spans="1:7" x14ac:dyDescent="0.25">
      <c r="A5" s="136" t="s">
        <v>5</v>
      </c>
      <c r="B5" s="161" t="s">
        <v>487</v>
      </c>
      <c r="C5" s="160" t="s">
        <v>488</v>
      </c>
      <c r="D5" s="160" t="s">
        <v>489</v>
      </c>
      <c r="E5" s="160" t="s">
        <v>490</v>
      </c>
      <c r="F5" s="160" t="s">
        <v>491</v>
      </c>
      <c r="G5" s="160" t="s">
        <v>492</v>
      </c>
    </row>
    <row r="6" spans="1:7" ht="15.75" customHeight="1" x14ac:dyDescent="0.25">
      <c r="A6" s="26" t="s">
        <v>472</v>
      </c>
      <c r="B6" s="119">
        <f t="shared" ref="B6:G6" si="0">SUM(B7:B15)</f>
        <v>0</v>
      </c>
      <c r="C6" s="119">
        <f t="shared" si="0"/>
        <v>0</v>
      </c>
      <c r="D6" s="119">
        <f t="shared" si="0"/>
        <v>0</v>
      </c>
      <c r="E6" s="119">
        <f>SUM(E7:E15)</f>
        <v>2283767.7800000003</v>
      </c>
      <c r="F6" s="119">
        <f t="shared" si="0"/>
        <v>2592169.1399999997</v>
      </c>
      <c r="G6" s="119">
        <f t="shared" si="0"/>
        <v>2845682.21</v>
      </c>
    </row>
    <row r="7" spans="1:7" x14ac:dyDescent="0.25">
      <c r="A7" s="58" t="s">
        <v>473</v>
      </c>
      <c r="B7" s="75">
        <v>0</v>
      </c>
      <c r="C7" s="75">
        <v>0</v>
      </c>
      <c r="D7" s="75">
        <v>0</v>
      </c>
      <c r="E7" s="75">
        <v>1812143.16</v>
      </c>
      <c r="F7" s="199">
        <v>1763804.56</v>
      </c>
      <c r="G7" s="75">
        <v>1830265.45</v>
      </c>
    </row>
    <row r="8" spans="1:7" ht="15.75" customHeight="1" x14ac:dyDescent="0.25">
      <c r="A8" s="58" t="s">
        <v>474</v>
      </c>
      <c r="B8" s="75">
        <v>0</v>
      </c>
      <c r="C8" s="75">
        <v>0</v>
      </c>
      <c r="D8" s="75">
        <v>0</v>
      </c>
      <c r="E8" s="75">
        <v>64483.839999999997</v>
      </c>
      <c r="F8" s="199">
        <v>101846.67</v>
      </c>
      <c r="G8" s="75">
        <v>133926.93</v>
      </c>
    </row>
    <row r="9" spans="1:7" x14ac:dyDescent="0.25">
      <c r="A9" s="58" t="s">
        <v>475</v>
      </c>
      <c r="B9" s="75">
        <v>0</v>
      </c>
      <c r="C9" s="75">
        <v>0</v>
      </c>
      <c r="D9" s="75">
        <v>0</v>
      </c>
      <c r="E9" s="75">
        <v>379197.28</v>
      </c>
      <c r="F9" s="199">
        <v>699601.82</v>
      </c>
      <c r="G9" s="75">
        <v>846583.83</v>
      </c>
    </row>
    <row r="10" spans="1:7" x14ac:dyDescent="0.25">
      <c r="A10" s="58" t="s">
        <v>476</v>
      </c>
      <c r="B10" s="75">
        <v>0</v>
      </c>
      <c r="C10" s="75">
        <v>0</v>
      </c>
      <c r="D10" s="75">
        <v>0</v>
      </c>
      <c r="E10" s="75">
        <v>0</v>
      </c>
      <c r="F10" s="199">
        <v>0</v>
      </c>
      <c r="G10" s="75">
        <v>0</v>
      </c>
    </row>
    <row r="11" spans="1:7" x14ac:dyDescent="0.25">
      <c r="A11" s="58" t="s">
        <v>477</v>
      </c>
      <c r="B11" s="75">
        <v>0</v>
      </c>
      <c r="C11" s="75">
        <v>0</v>
      </c>
      <c r="D11" s="75">
        <v>0</v>
      </c>
      <c r="E11" s="75">
        <v>27943.5</v>
      </c>
      <c r="F11" s="199">
        <v>26916.09</v>
      </c>
      <c r="G11" s="75">
        <v>34906</v>
      </c>
    </row>
    <row r="12" spans="1:7" x14ac:dyDescent="0.25">
      <c r="A12" s="58" t="s">
        <v>478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479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480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481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482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25">
      <c r="A18" s="58" t="s">
        <v>473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474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475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476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477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478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479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458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484</v>
      </c>
      <c r="B28" s="119">
        <f>B17+B6</f>
        <v>0</v>
      </c>
      <c r="C28" s="119">
        <f t="shared" ref="C28:G28" si="2">C17+C6</f>
        <v>0</v>
      </c>
      <c r="D28" s="119">
        <f t="shared" si="2"/>
        <v>0</v>
      </c>
      <c r="E28" s="119">
        <f t="shared" si="2"/>
        <v>2283767.7800000003</v>
      </c>
      <c r="F28" s="119">
        <f t="shared" si="2"/>
        <v>2592169.1399999997</v>
      </c>
      <c r="G28" s="119">
        <f t="shared" si="2"/>
        <v>2845682.21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497</v>
      </c>
    </row>
    <row r="32" spans="1:7" x14ac:dyDescent="0.25">
      <c r="A32" t="s">
        <v>498</v>
      </c>
    </row>
    <row r="34" spans="1:1" x14ac:dyDescent="0.25">
      <c r="A34" t="s">
        <v>586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  <ignoredErrors>
    <ignoredError sqref="B6:G6 B12:G12 B7:D7 B8:D8 B9:D9 B10:D10 B11:D11 B14:G28 B13:F13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  <pageSetUpPr fitToPage="1"/>
  </sheetPr>
  <dimension ref="A1:F70"/>
  <sheetViews>
    <sheetView showGridLines="0" zoomScale="75" zoomScaleNormal="75" workbookViewId="0">
      <selection activeCell="A70" sqref="A7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x14ac:dyDescent="0.25">
      <c r="A1" s="168" t="s">
        <v>501</v>
      </c>
      <c r="B1" s="169"/>
      <c r="C1" s="169"/>
      <c r="D1" s="169"/>
      <c r="E1" s="169"/>
      <c r="F1" s="169"/>
    </row>
    <row r="2" spans="1:6" x14ac:dyDescent="0.25">
      <c r="A2" s="171" t="str">
        <f>'Formato 1'!A2</f>
        <v>INSTITUTO MUNICIPAL DE SALAMANCA PARA LAS MUJERES</v>
      </c>
      <c r="B2" s="172"/>
      <c r="C2" s="172"/>
      <c r="D2" s="172"/>
      <c r="E2" s="172"/>
      <c r="F2" s="173"/>
    </row>
    <row r="3" spans="1:6" x14ac:dyDescent="0.25">
      <c r="A3" s="162" t="s">
        <v>502</v>
      </c>
      <c r="B3" s="163"/>
      <c r="C3" s="163"/>
      <c r="D3" s="163"/>
      <c r="E3" s="163"/>
      <c r="F3" s="164"/>
    </row>
    <row r="4" spans="1:6" ht="30" x14ac:dyDescent="0.25">
      <c r="A4" s="136" t="s">
        <v>5</v>
      </c>
      <c r="B4" s="7" t="s">
        <v>503</v>
      </c>
      <c r="C4" s="33" t="s">
        <v>504</v>
      </c>
      <c r="D4" s="33" t="s">
        <v>505</v>
      </c>
      <c r="E4" s="33" t="s">
        <v>506</v>
      </c>
      <c r="F4" s="33" t="s">
        <v>507</v>
      </c>
    </row>
    <row r="5" spans="1:6" ht="15.75" customHeight="1" x14ac:dyDescent="0.25">
      <c r="A5" s="140" t="s">
        <v>508</v>
      </c>
      <c r="B5" s="145"/>
      <c r="C5" s="145"/>
      <c r="D5" s="145"/>
      <c r="E5" s="145"/>
      <c r="F5" s="145"/>
    </row>
    <row r="6" spans="1:6" ht="30" x14ac:dyDescent="0.25">
      <c r="A6" s="143" t="s">
        <v>509</v>
      </c>
      <c r="B6" s="142"/>
      <c r="C6" s="142"/>
      <c r="D6" s="142"/>
      <c r="E6" s="142"/>
      <c r="F6" s="142"/>
    </row>
    <row r="7" spans="1:6" ht="15.75" customHeight="1" x14ac:dyDescent="0.25">
      <c r="A7" s="143" t="s">
        <v>510</v>
      </c>
      <c r="B7" s="142"/>
      <c r="C7" s="142"/>
      <c r="D7" s="142"/>
      <c r="E7" s="142"/>
      <c r="F7" s="142"/>
    </row>
    <row r="8" spans="1:6" x14ac:dyDescent="0.25">
      <c r="A8" s="144"/>
      <c r="B8" s="142"/>
      <c r="C8" s="142"/>
      <c r="D8" s="142"/>
      <c r="E8" s="142"/>
      <c r="F8" s="142"/>
    </row>
    <row r="9" spans="1:6" x14ac:dyDescent="0.25">
      <c r="A9" s="149" t="s">
        <v>511</v>
      </c>
      <c r="B9" s="142"/>
      <c r="C9" s="142"/>
      <c r="D9" s="142"/>
      <c r="E9" s="142"/>
      <c r="F9" s="142"/>
    </row>
    <row r="10" spans="1:6" x14ac:dyDescent="0.25">
      <c r="A10" s="143" t="s">
        <v>512</v>
      </c>
      <c r="B10" s="152"/>
      <c r="C10" s="152"/>
      <c r="D10" s="152"/>
      <c r="E10" s="152"/>
      <c r="F10" s="152"/>
    </row>
    <row r="11" spans="1:6" x14ac:dyDescent="0.25">
      <c r="A11" s="67" t="s">
        <v>513</v>
      </c>
      <c r="B11" s="152"/>
      <c r="C11" s="152"/>
      <c r="D11" s="152"/>
      <c r="E11" s="152"/>
      <c r="F11" s="152"/>
    </row>
    <row r="12" spans="1:6" x14ac:dyDescent="0.25">
      <c r="A12" s="67" t="s">
        <v>514</v>
      </c>
      <c r="B12" s="152"/>
      <c r="C12" s="152"/>
      <c r="D12" s="152"/>
      <c r="E12" s="152"/>
      <c r="F12" s="152"/>
    </row>
    <row r="13" spans="1:6" x14ac:dyDescent="0.25">
      <c r="A13" s="67" t="s">
        <v>515</v>
      </c>
      <c r="B13" s="152"/>
      <c r="C13" s="152"/>
      <c r="D13" s="152"/>
      <c r="E13" s="152"/>
      <c r="F13" s="152"/>
    </row>
    <row r="14" spans="1:6" x14ac:dyDescent="0.25">
      <c r="A14" s="143" t="s">
        <v>516</v>
      </c>
      <c r="B14" s="152"/>
      <c r="C14" s="152"/>
      <c r="D14" s="152"/>
      <c r="E14" s="152"/>
      <c r="F14" s="152"/>
    </row>
    <row r="15" spans="1:6" x14ac:dyDescent="0.25">
      <c r="A15" s="67" t="s">
        <v>513</v>
      </c>
      <c r="B15" s="152"/>
      <c r="C15" s="152"/>
      <c r="D15" s="152"/>
      <c r="E15" s="152"/>
      <c r="F15" s="152"/>
    </row>
    <row r="16" spans="1:6" x14ac:dyDescent="0.25">
      <c r="A16" s="67" t="s">
        <v>514</v>
      </c>
      <c r="B16" s="153"/>
      <c r="C16" s="153"/>
      <c r="D16" s="153"/>
      <c r="E16" s="153"/>
      <c r="F16" s="153"/>
    </row>
    <row r="17" spans="1:6" x14ac:dyDescent="0.25">
      <c r="A17" s="67" t="s">
        <v>515</v>
      </c>
      <c r="B17" s="154"/>
      <c r="C17" s="154"/>
      <c r="D17" s="154"/>
      <c r="E17" s="154"/>
      <c r="F17" s="154"/>
    </row>
    <row r="18" spans="1:6" x14ac:dyDescent="0.25">
      <c r="A18" s="143" t="s">
        <v>517</v>
      </c>
      <c r="B18" s="154"/>
      <c r="C18" s="154"/>
      <c r="D18" s="154"/>
      <c r="E18" s="154"/>
      <c r="F18" s="154"/>
    </row>
    <row r="19" spans="1:6" x14ac:dyDescent="0.25">
      <c r="A19" s="143" t="s">
        <v>518</v>
      </c>
      <c r="B19" s="154"/>
      <c r="C19" s="154"/>
      <c r="D19" s="154"/>
      <c r="E19" s="154"/>
      <c r="F19" s="154"/>
    </row>
    <row r="20" spans="1:6" x14ac:dyDescent="0.25">
      <c r="A20" s="143" t="s">
        <v>519</v>
      </c>
      <c r="B20" s="155"/>
      <c r="C20" s="155"/>
      <c r="D20" s="155"/>
      <c r="E20" s="155"/>
      <c r="F20" s="155"/>
    </row>
    <row r="21" spans="1:6" x14ac:dyDescent="0.25">
      <c r="A21" s="143" t="s">
        <v>520</v>
      </c>
      <c r="B21" s="155"/>
      <c r="C21" s="155"/>
      <c r="D21" s="155"/>
      <c r="E21" s="155"/>
      <c r="F21" s="155"/>
    </row>
    <row r="22" spans="1:6" x14ac:dyDescent="0.25">
      <c r="A22" s="143" t="s">
        <v>521</v>
      </c>
      <c r="B22" s="155"/>
      <c r="C22" s="155"/>
      <c r="D22" s="155"/>
      <c r="E22" s="155"/>
      <c r="F22" s="155"/>
    </row>
    <row r="23" spans="1:6" x14ac:dyDescent="0.25">
      <c r="A23" s="143" t="s">
        <v>522</v>
      </c>
      <c r="B23" s="155"/>
      <c r="C23" s="155"/>
      <c r="D23" s="155"/>
      <c r="E23" s="155"/>
      <c r="F23" s="155"/>
    </row>
    <row r="24" spans="1:6" x14ac:dyDescent="0.25">
      <c r="A24" s="143" t="s">
        <v>523</v>
      </c>
      <c r="B24" s="147"/>
      <c r="C24" s="147"/>
      <c r="D24" s="147"/>
      <c r="E24" s="147"/>
      <c r="F24" s="147"/>
    </row>
    <row r="25" spans="1:6" x14ac:dyDescent="0.25">
      <c r="A25" s="143" t="s">
        <v>524</v>
      </c>
      <c r="B25" s="147"/>
      <c r="C25" s="147"/>
      <c r="D25" s="147"/>
      <c r="E25" s="147"/>
      <c r="F25" s="147"/>
    </row>
    <row r="26" spans="1:6" x14ac:dyDescent="0.25">
      <c r="A26" s="144"/>
      <c r="B26" s="148"/>
      <c r="C26" s="148"/>
      <c r="D26" s="148"/>
      <c r="E26" s="148"/>
      <c r="F26" s="148"/>
    </row>
    <row r="27" spans="1:6" ht="14.45" customHeight="1" x14ac:dyDescent="0.25">
      <c r="A27" s="149" t="s">
        <v>525</v>
      </c>
      <c r="B27" s="146"/>
      <c r="C27" s="146"/>
      <c r="D27" s="146"/>
      <c r="E27" s="146"/>
      <c r="F27" s="146"/>
    </row>
    <row r="28" spans="1:6" x14ac:dyDescent="0.25">
      <c r="A28" s="143" t="s">
        <v>526</v>
      </c>
      <c r="B28" s="91"/>
      <c r="C28" s="91"/>
      <c r="D28" s="91"/>
      <c r="E28" s="91"/>
      <c r="F28" s="91"/>
    </row>
    <row r="29" spans="1:6" x14ac:dyDescent="0.25">
      <c r="A29" s="139"/>
      <c r="B29" s="53"/>
      <c r="C29" s="53"/>
      <c r="D29" s="53"/>
      <c r="E29" s="53"/>
      <c r="F29" s="53"/>
    </row>
    <row r="30" spans="1:6" x14ac:dyDescent="0.25">
      <c r="A30" s="150" t="s">
        <v>527</v>
      </c>
      <c r="B30" s="53"/>
      <c r="C30" s="53"/>
      <c r="D30" s="53"/>
      <c r="E30" s="53"/>
      <c r="F30" s="53"/>
    </row>
    <row r="31" spans="1:6" x14ac:dyDescent="0.25">
      <c r="A31" s="151" t="s">
        <v>512</v>
      </c>
      <c r="B31" s="91"/>
      <c r="C31" s="91"/>
      <c r="D31" s="91"/>
      <c r="E31" s="91"/>
      <c r="F31" s="91"/>
    </row>
    <row r="32" spans="1:6" x14ac:dyDescent="0.25">
      <c r="A32" s="151" t="s">
        <v>516</v>
      </c>
      <c r="B32" s="91"/>
      <c r="C32" s="91"/>
      <c r="D32" s="91"/>
      <c r="E32" s="91"/>
      <c r="F32" s="91"/>
    </row>
    <row r="33" spans="1:6" x14ac:dyDescent="0.25">
      <c r="A33" s="151" t="s">
        <v>528</v>
      </c>
      <c r="B33" s="91"/>
      <c r="C33" s="91"/>
      <c r="D33" s="91"/>
      <c r="E33" s="91"/>
      <c r="F33" s="91"/>
    </row>
    <row r="34" spans="1:6" x14ac:dyDescent="0.25">
      <c r="A34" s="139"/>
      <c r="B34" s="53"/>
      <c r="C34" s="53"/>
      <c r="D34" s="53"/>
      <c r="E34" s="53"/>
      <c r="F34" s="53"/>
    </row>
    <row r="35" spans="1:6" x14ac:dyDescent="0.25">
      <c r="A35" s="150" t="s">
        <v>529</v>
      </c>
      <c r="B35" s="53"/>
      <c r="C35" s="53"/>
      <c r="D35" s="53"/>
      <c r="E35" s="53"/>
      <c r="F35" s="53"/>
    </row>
    <row r="36" spans="1:6" x14ac:dyDescent="0.25">
      <c r="A36" s="151" t="s">
        <v>530</v>
      </c>
      <c r="B36" s="53"/>
      <c r="C36" s="53"/>
      <c r="D36" s="53"/>
      <c r="E36" s="53"/>
      <c r="F36" s="53"/>
    </row>
    <row r="37" spans="1:6" x14ac:dyDescent="0.25">
      <c r="A37" s="151" t="s">
        <v>531</v>
      </c>
      <c r="B37" s="53"/>
      <c r="C37" s="53"/>
      <c r="D37" s="53"/>
      <c r="E37" s="53"/>
      <c r="F37" s="53"/>
    </row>
    <row r="38" spans="1:6" x14ac:dyDescent="0.25">
      <c r="A38" s="151" t="s">
        <v>532</v>
      </c>
      <c r="B38" s="53"/>
      <c r="C38" s="53"/>
      <c r="D38" s="53"/>
      <c r="E38" s="53"/>
      <c r="F38" s="53"/>
    </row>
    <row r="39" spans="1:6" x14ac:dyDescent="0.25">
      <c r="A39" s="139"/>
      <c r="B39" s="53"/>
      <c r="C39" s="53"/>
      <c r="D39" s="53"/>
      <c r="E39" s="53"/>
      <c r="F39" s="53"/>
    </row>
    <row r="40" spans="1:6" x14ac:dyDescent="0.25">
      <c r="A40" s="150" t="s">
        <v>533</v>
      </c>
      <c r="B40" s="53"/>
      <c r="C40" s="53"/>
      <c r="D40" s="53"/>
      <c r="E40" s="53"/>
      <c r="F40" s="53"/>
    </row>
    <row r="41" spans="1:6" x14ac:dyDescent="0.25">
      <c r="A41" s="139"/>
      <c r="B41" s="53"/>
      <c r="C41" s="53"/>
      <c r="D41" s="53"/>
      <c r="E41" s="53"/>
      <c r="F41" s="53"/>
    </row>
    <row r="42" spans="1:6" x14ac:dyDescent="0.25">
      <c r="A42" s="150" t="s">
        <v>534</v>
      </c>
      <c r="B42" s="53"/>
      <c r="C42" s="53"/>
      <c r="D42" s="53"/>
      <c r="E42" s="53"/>
      <c r="F42" s="53"/>
    </row>
    <row r="43" spans="1:6" x14ac:dyDescent="0.25">
      <c r="A43" s="151" t="s">
        <v>535</v>
      </c>
      <c r="B43" s="91"/>
      <c r="C43" s="91"/>
      <c r="D43" s="91"/>
      <c r="E43" s="91"/>
      <c r="F43" s="91"/>
    </row>
    <row r="44" spans="1:6" x14ac:dyDescent="0.25">
      <c r="A44" s="151" t="s">
        <v>536</v>
      </c>
      <c r="B44" s="91"/>
      <c r="C44" s="91"/>
      <c r="D44" s="91"/>
      <c r="E44" s="91"/>
      <c r="F44" s="91"/>
    </row>
    <row r="45" spans="1:6" x14ac:dyDescent="0.25">
      <c r="A45" s="151" t="s">
        <v>537</v>
      </c>
      <c r="B45" s="91"/>
      <c r="C45" s="91"/>
      <c r="D45" s="91"/>
      <c r="E45" s="91"/>
      <c r="F45" s="91"/>
    </row>
    <row r="46" spans="1:6" x14ac:dyDescent="0.25">
      <c r="A46" s="139"/>
      <c r="B46" s="53"/>
      <c r="C46" s="53"/>
      <c r="D46" s="53"/>
      <c r="E46" s="53"/>
      <c r="F46" s="53"/>
    </row>
    <row r="47" spans="1:6" ht="30" x14ac:dyDescent="0.25">
      <c r="A47" s="150" t="s">
        <v>538</v>
      </c>
      <c r="B47" s="53"/>
      <c r="C47" s="53"/>
      <c r="D47" s="53"/>
      <c r="E47" s="53"/>
      <c r="F47" s="53"/>
    </row>
    <row r="48" spans="1:6" x14ac:dyDescent="0.25">
      <c r="A48" s="151" t="s">
        <v>536</v>
      </c>
      <c r="B48" s="91"/>
      <c r="C48" s="91"/>
      <c r="D48" s="91"/>
      <c r="E48" s="91"/>
      <c r="F48" s="91"/>
    </row>
    <row r="49" spans="1:6" x14ac:dyDescent="0.25">
      <c r="A49" s="151" t="s">
        <v>537</v>
      </c>
      <c r="B49" s="91"/>
      <c r="C49" s="91"/>
      <c r="D49" s="91"/>
      <c r="E49" s="91"/>
      <c r="F49" s="91"/>
    </row>
    <row r="50" spans="1:6" x14ac:dyDescent="0.25">
      <c r="A50" s="139"/>
      <c r="B50" s="53"/>
      <c r="C50" s="53"/>
      <c r="D50" s="53"/>
      <c r="E50" s="53"/>
      <c r="F50" s="53"/>
    </row>
    <row r="51" spans="1:6" x14ac:dyDescent="0.25">
      <c r="A51" s="150" t="s">
        <v>539</v>
      </c>
      <c r="B51" s="53"/>
      <c r="C51" s="53"/>
      <c r="D51" s="53"/>
      <c r="E51" s="53"/>
      <c r="F51" s="53"/>
    </row>
    <row r="52" spans="1:6" x14ac:dyDescent="0.25">
      <c r="A52" s="151" t="s">
        <v>536</v>
      </c>
      <c r="B52" s="91"/>
      <c r="C52" s="91"/>
      <c r="D52" s="91"/>
      <c r="E52" s="91"/>
      <c r="F52" s="91"/>
    </row>
    <row r="53" spans="1:6" x14ac:dyDescent="0.25">
      <c r="A53" s="151" t="s">
        <v>537</v>
      </c>
      <c r="B53" s="91"/>
      <c r="C53" s="91"/>
      <c r="D53" s="91"/>
      <c r="E53" s="91"/>
      <c r="F53" s="91"/>
    </row>
    <row r="54" spans="1:6" x14ac:dyDescent="0.25">
      <c r="A54" s="151" t="s">
        <v>540</v>
      </c>
      <c r="B54" s="91"/>
      <c r="C54" s="91"/>
      <c r="D54" s="91"/>
      <c r="E54" s="91"/>
      <c r="F54" s="91"/>
    </row>
    <row r="55" spans="1:6" x14ac:dyDescent="0.25">
      <c r="A55" s="139"/>
      <c r="B55" s="53"/>
      <c r="C55" s="53"/>
      <c r="D55" s="53"/>
      <c r="E55" s="53"/>
      <c r="F55" s="53"/>
    </row>
    <row r="56" spans="1:6" x14ac:dyDescent="0.25">
      <c r="A56" s="150" t="s">
        <v>541</v>
      </c>
      <c r="B56" s="53"/>
      <c r="C56" s="53"/>
      <c r="D56" s="53"/>
      <c r="E56" s="53"/>
      <c r="F56" s="53"/>
    </row>
    <row r="57" spans="1:6" x14ac:dyDescent="0.25">
      <c r="A57" s="151" t="s">
        <v>536</v>
      </c>
      <c r="B57" s="91"/>
      <c r="C57" s="91"/>
      <c r="D57" s="91"/>
      <c r="E57" s="91"/>
      <c r="F57" s="91"/>
    </row>
    <row r="58" spans="1:6" x14ac:dyDescent="0.25">
      <c r="A58" s="151" t="s">
        <v>537</v>
      </c>
      <c r="B58" s="91"/>
      <c r="C58" s="91"/>
      <c r="D58" s="91"/>
      <c r="E58" s="91"/>
      <c r="F58" s="91"/>
    </row>
    <row r="59" spans="1:6" x14ac:dyDescent="0.25">
      <c r="A59" s="139"/>
      <c r="B59" s="53"/>
      <c r="C59" s="53"/>
      <c r="D59" s="53"/>
      <c r="E59" s="53"/>
      <c r="F59" s="53"/>
    </row>
    <row r="60" spans="1:6" x14ac:dyDescent="0.25">
      <c r="A60" s="150" t="s">
        <v>542</v>
      </c>
      <c r="B60" s="53"/>
      <c r="C60" s="53"/>
      <c r="D60" s="53"/>
      <c r="E60" s="53"/>
      <c r="F60" s="53"/>
    </row>
    <row r="61" spans="1:6" x14ac:dyDescent="0.25">
      <c r="A61" s="151" t="s">
        <v>543</v>
      </c>
      <c r="B61" s="138"/>
      <c r="C61" s="138"/>
      <c r="D61" s="138"/>
      <c r="E61" s="138"/>
      <c r="F61" s="138"/>
    </row>
    <row r="62" spans="1:6" x14ac:dyDescent="0.25">
      <c r="A62" s="151" t="s">
        <v>544</v>
      </c>
      <c r="B62" s="156"/>
      <c r="C62" s="156"/>
      <c r="D62" s="156"/>
      <c r="E62" s="156"/>
      <c r="F62" s="156"/>
    </row>
    <row r="63" spans="1:6" x14ac:dyDescent="0.25">
      <c r="A63" s="139"/>
      <c r="B63" s="138"/>
      <c r="C63" s="138"/>
      <c r="D63" s="138"/>
      <c r="E63" s="138"/>
      <c r="F63" s="138"/>
    </row>
    <row r="64" spans="1:6" x14ac:dyDescent="0.25">
      <c r="A64" s="150" t="s">
        <v>545</v>
      </c>
      <c r="B64" s="138"/>
      <c r="C64" s="138"/>
      <c r="D64" s="138"/>
      <c r="E64" s="138"/>
      <c r="F64" s="138"/>
    </row>
    <row r="65" spans="1:6" x14ac:dyDescent="0.25">
      <c r="A65" s="151" t="s">
        <v>546</v>
      </c>
      <c r="B65" s="138"/>
      <c r="C65" s="138"/>
      <c r="D65" s="138"/>
      <c r="E65" s="138"/>
      <c r="F65" s="138"/>
    </row>
    <row r="66" spans="1:6" x14ac:dyDescent="0.25">
      <c r="A66" s="151" t="s">
        <v>547</v>
      </c>
      <c r="B66" s="139"/>
      <c r="C66" s="53"/>
      <c r="D66" s="139"/>
      <c r="E66" s="139"/>
      <c r="F66" s="139"/>
    </row>
    <row r="67" spans="1:6" x14ac:dyDescent="0.25">
      <c r="A67" s="54"/>
      <c r="B67" s="54"/>
      <c r="C67" s="54"/>
      <c r="D67" s="54"/>
      <c r="E67" s="54"/>
      <c r="F67" s="54"/>
    </row>
    <row r="70" spans="1:6" x14ac:dyDescent="0.25">
      <c r="A70" t="s">
        <v>586</v>
      </c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8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88" t="s">
        <v>442</v>
      </c>
      <c r="B1" s="188"/>
      <c r="C1" s="188"/>
      <c r="D1" s="188"/>
      <c r="E1" s="188"/>
      <c r="F1" s="188"/>
      <c r="G1" s="188"/>
    </row>
    <row r="2" spans="1:7" x14ac:dyDescent="0.25">
      <c r="A2" s="125" t="str">
        <f>'Formato 1'!A2</f>
        <v>INSTITUTO MUNICIPAL DE SALAMANCA PARA LAS MUJERES</v>
      </c>
      <c r="B2" s="126"/>
      <c r="C2" s="126"/>
      <c r="D2" s="126"/>
      <c r="E2" s="126"/>
      <c r="F2" s="126"/>
      <c r="G2" s="127"/>
    </row>
    <row r="3" spans="1:7" x14ac:dyDescent="0.25">
      <c r="A3" s="128" t="s">
        <v>443</v>
      </c>
      <c r="B3" s="129"/>
      <c r="C3" s="129"/>
      <c r="D3" s="129"/>
      <c r="E3" s="129"/>
      <c r="F3" s="129"/>
      <c r="G3" s="130"/>
    </row>
    <row r="4" spans="1:7" x14ac:dyDescent="0.25">
      <c r="A4" s="128" t="s">
        <v>2</v>
      </c>
      <c r="B4" s="129"/>
      <c r="C4" s="129"/>
      <c r="D4" s="129"/>
      <c r="E4" s="129"/>
      <c r="F4" s="129"/>
      <c r="G4" s="130"/>
    </row>
    <row r="5" spans="1:7" x14ac:dyDescent="0.25">
      <c r="A5" s="128" t="s">
        <v>444</v>
      </c>
      <c r="B5" s="129"/>
      <c r="C5" s="129"/>
      <c r="D5" s="129"/>
      <c r="E5" s="129"/>
      <c r="F5" s="129"/>
      <c r="G5" s="130"/>
    </row>
    <row r="6" spans="1:7" x14ac:dyDescent="0.25">
      <c r="A6" s="186" t="s">
        <v>548</v>
      </c>
      <c r="B6" s="36">
        <v>2022</v>
      </c>
      <c r="C6" s="186">
        <f>+B6+1</f>
        <v>2023</v>
      </c>
      <c r="D6" s="186">
        <f>+C6+1</f>
        <v>2024</v>
      </c>
      <c r="E6" s="186">
        <f>+D6+1</f>
        <v>2025</v>
      </c>
      <c r="F6" s="186">
        <f>+E6+1</f>
        <v>2026</v>
      </c>
      <c r="G6" s="186">
        <f>+F6+1</f>
        <v>2027</v>
      </c>
    </row>
    <row r="7" spans="1:7" ht="83.25" customHeight="1" x14ac:dyDescent="0.25">
      <c r="A7" s="187"/>
      <c r="B7" s="70" t="s">
        <v>549</v>
      </c>
      <c r="C7" s="187"/>
      <c r="D7" s="187"/>
      <c r="E7" s="187"/>
      <c r="F7" s="187"/>
      <c r="G7" s="187"/>
    </row>
    <row r="8" spans="1:7" ht="30" x14ac:dyDescent="0.25">
      <c r="A8" s="71" t="s">
        <v>493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232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233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234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550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236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237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551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552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553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257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258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554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494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555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556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557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283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284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495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287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558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289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468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291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559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89" t="s">
        <v>470</v>
      </c>
      <c r="B1" s="189"/>
      <c r="C1" s="189"/>
      <c r="D1" s="189"/>
      <c r="E1" s="189"/>
      <c r="F1" s="189"/>
      <c r="G1" s="189"/>
    </row>
    <row r="2" spans="1:7" x14ac:dyDescent="0.25">
      <c r="A2" s="125" t="str">
        <f>'Formato 1'!A2</f>
        <v>INSTITUTO MUNICIPAL DE SALAMANCA PARA LAS MUJERES</v>
      </c>
      <c r="B2" s="126"/>
      <c r="C2" s="126"/>
      <c r="D2" s="126"/>
      <c r="E2" s="126"/>
      <c r="F2" s="126"/>
      <c r="G2" s="127"/>
    </row>
    <row r="3" spans="1:7" x14ac:dyDescent="0.25">
      <c r="A3" s="113" t="s">
        <v>471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444</v>
      </c>
      <c r="B5" s="114"/>
      <c r="C5" s="114"/>
      <c r="D5" s="114"/>
      <c r="E5" s="114"/>
      <c r="F5" s="114"/>
      <c r="G5" s="115"/>
    </row>
    <row r="6" spans="1:7" x14ac:dyDescent="0.25">
      <c r="A6" s="190" t="s">
        <v>560</v>
      </c>
      <c r="B6" s="36">
        <v>2022</v>
      </c>
      <c r="C6" s="186">
        <f>+B6+1</f>
        <v>2023</v>
      </c>
      <c r="D6" s="186">
        <f>+C6+1</f>
        <v>2024</v>
      </c>
      <c r="E6" s="186">
        <f>+D6+1</f>
        <v>2025</v>
      </c>
      <c r="F6" s="186">
        <f>+E6+1</f>
        <v>2026</v>
      </c>
      <c r="G6" s="186">
        <f>+F6+1</f>
        <v>2027</v>
      </c>
    </row>
    <row r="7" spans="1:7" ht="57.75" customHeight="1" x14ac:dyDescent="0.25">
      <c r="A7" s="191"/>
      <c r="B7" s="37" t="s">
        <v>549</v>
      </c>
      <c r="C7" s="187"/>
      <c r="D7" s="187"/>
      <c r="E7" s="187"/>
      <c r="F7" s="187"/>
      <c r="G7" s="187"/>
    </row>
    <row r="8" spans="1:7" x14ac:dyDescent="0.25">
      <c r="A8" s="26" t="s">
        <v>472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561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562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475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476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563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478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479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480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481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482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561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562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475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476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563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478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479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483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481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484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89" t="s">
        <v>485</v>
      </c>
      <c r="B1" s="189"/>
      <c r="C1" s="189"/>
      <c r="D1" s="189"/>
      <c r="E1" s="189"/>
      <c r="F1" s="189"/>
      <c r="G1" s="189"/>
    </row>
    <row r="2" spans="1:7" x14ac:dyDescent="0.25">
      <c r="A2" s="125" t="str">
        <f>'Formato 1'!A2</f>
        <v>INSTITUTO MUNICIPAL DE SALAMANCA PARA LAS MUJERES</v>
      </c>
      <c r="B2" s="126"/>
      <c r="C2" s="126"/>
      <c r="D2" s="126"/>
      <c r="E2" s="126"/>
      <c r="F2" s="126"/>
      <c r="G2" s="127"/>
    </row>
    <row r="3" spans="1:7" x14ac:dyDescent="0.25">
      <c r="A3" s="113" t="s">
        <v>486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3" t="s">
        <v>548</v>
      </c>
      <c r="B5" s="194">
        <v>2017</v>
      </c>
      <c r="C5" s="194">
        <f>+B5+1</f>
        <v>2018</v>
      </c>
      <c r="D5" s="194">
        <f>+C5+1</f>
        <v>2019</v>
      </c>
      <c r="E5" s="194">
        <f>+D5+1</f>
        <v>2020</v>
      </c>
      <c r="F5" s="194">
        <f>+E5+1</f>
        <v>2021</v>
      </c>
      <c r="G5" s="36">
        <f>+F5+1</f>
        <v>2022</v>
      </c>
    </row>
    <row r="6" spans="1:7" ht="32.25" x14ac:dyDescent="0.25">
      <c r="A6" s="180"/>
      <c r="B6" s="195"/>
      <c r="C6" s="195"/>
      <c r="D6" s="195"/>
      <c r="E6" s="195"/>
      <c r="F6" s="195"/>
      <c r="G6" s="37" t="s">
        <v>564</v>
      </c>
    </row>
    <row r="7" spans="1:7" x14ac:dyDescent="0.25">
      <c r="A7" s="62" t="s">
        <v>493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565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566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448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449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567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568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452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453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569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455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570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571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494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572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573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462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463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574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495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287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496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289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468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575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469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92" t="s">
        <v>576</v>
      </c>
      <c r="B39" s="192"/>
      <c r="C39" s="192"/>
      <c r="D39" s="192"/>
      <c r="E39" s="192"/>
      <c r="F39" s="192"/>
      <c r="G39" s="192"/>
    </row>
    <row r="40" spans="1:7" x14ac:dyDescent="0.25">
      <c r="A40" s="192" t="s">
        <v>577</v>
      </c>
      <c r="B40" s="192"/>
      <c r="C40" s="192"/>
      <c r="D40" s="192"/>
      <c r="E40" s="192"/>
      <c r="F40" s="192"/>
      <c r="G40" s="19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89" t="s">
        <v>499</v>
      </c>
      <c r="B1" s="189"/>
      <c r="C1" s="189"/>
      <c r="D1" s="189"/>
      <c r="E1" s="189"/>
      <c r="F1" s="189"/>
      <c r="G1" s="189"/>
    </row>
    <row r="2" spans="1:7" x14ac:dyDescent="0.25">
      <c r="A2" s="125" t="str">
        <f>'Formato 1'!A2</f>
        <v>INSTITUTO MUNICIPAL DE SALAMANCA PARA LAS MUJERES</v>
      </c>
      <c r="B2" s="126"/>
      <c r="C2" s="126"/>
      <c r="D2" s="126"/>
      <c r="E2" s="126"/>
      <c r="F2" s="126"/>
      <c r="G2" s="127"/>
    </row>
    <row r="3" spans="1:7" x14ac:dyDescent="0.25">
      <c r="A3" s="113" t="s">
        <v>500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6" t="s">
        <v>560</v>
      </c>
      <c r="B5" s="194">
        <v>2017</v>
      </c>
      <c r="C5" s="194">
        <f>+B5+1</f>
        <v>2018</v>
      </c>
      <c r="D5" s="194">
        <f>+C5+1</f>
        <v>2019</v>
      </c>
      <c r="E5" s="194">
        <f>+D5+1</f>
        <v>2020</v>
      </c>
      <c r="F5" s="194">
        <f>+E5+1</f>
        <v>2021</v>
      </c>
      <c r="G5" s="36">
        <v>2022</v>
      </c>
    </row>
    <row r="6" spans="1:7" ht="48.75" customHeight="1" x14ac:dyDescent="0.25">
      <c r="A6" s="197"/>
      <c r="B6" s="195"/>
      <c r="C6" s="195"/>
      <c r="D6" s="195"/>
      <c r="E6" s="195"/>
      <c r="F6" s="195"/>
      <c r="G6" s="37" t="s">
        <v>578</v>
      </c>
    </row>
    <row r="7" spans="1:7" x14ac:dyDescent="0.25">
      <c r="A7" s="26" t="s">
        <v>472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561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562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476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563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478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479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480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481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482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561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562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475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476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563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478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479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483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481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579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92" t="s">
        <v>576</v>
      </c>
      <c r="B32" s="192"/>
      <c r="C32" s="192"/>
      <c r="D32" s="192"/>
      <c r="E32" s="192"/>
      <c r="F32" s="192"/>
      <c r="G32" s="192"/>
    </row>
    <row r="33" spans="1:7" x14ac:dyDescent="0.25">
      <c r="A33" s="192" t="s">
        <v>577</v>
      </c>
      <c r="B33" s="192"/>
      <c r="C33" s="192"/>
      <c r="D33" s="192"/>
      <c r="E33" s="192"/>
      <c r="F33" s="192"/>
      <c r="G33" s="19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198" t="s">
        <v>501</v>
      </c>
      <c r="B1" s="198"/>
      <c r="C1" s="198"/>
      <c r="D1" s="198"/>
      <c r="E1" s="198"/>
      <c r="F1" s="198"/>
    </row>
    <row r="2" spans="1:6" ht="20.100000000000001" customHeight="1" x14ac:dyDescent="0.25">
      <c r="A2" s="110" t="str">
        <f>'Formato 1'!A2</f>
        <v>INSTITUTO MUNICIPAL DE SALAMANCA PARA LAS MUJERES</v>
      </c>
      <c r="B2" s="131"/>
      <c r="C2" s="131"/>
      <c r="D2" s="131"/>
      <c r="E2" s="131"/>
      <c r="F2" s="132"/>
    </row>
    <row r="3" spans="1:6" ht="29.25" customHeight="1" x14ac:dyDescent="0.25">
      <c r="A3" s="133" t="s">
        <v>502</v>
      </c>
      <c r="B3" s="134"/>
      <c r="C3" s="134"/>
      <c r="D3" s="134"/>
      <c r="E3" s="134"/>
      <c r="F3" s="135"/>
    </row>
    <row r="4" spans="1:6" ht="35.25" customHeight="1" x14ac:dyDescent="0.25">
      <c r="A4" s="121"/>
      <c r="B4" s="121" t="s">
        <v>503</v>
      </c>
      <c r="C4" s="121" t="s">
        <v>504</v>
      </c>
      <c r="D4" s="121" t="s">
        <v>505</v>
      </c>
      <c r="E4" s="121" t="s">
        <v>506</v>
      </c>
      <c r="F4" s="121" t="s">
        <v>507</v>
      </c>
    </row>
    <row r="5" spans="1:6" ht="12.75" customHeight="1" x14ac:dyDescent="0.25">
      <c r="A5" s="18" t="s">
        <v>508</v>
      </c>
      <c r="B5" s="53"/>
      <c r="C5" s="53"/>
      <c r="D5" s="53"/>
      <c r="E5" s="53"/>
      <c r="F5" s="53"/>
    </row>
    <row r="6" spans="1:6" ht="30" x14ac:dyDescent="0.25">
      <c r="A6" s="59" t="s">
        <v>509</v>
      </c>
      <c r="B6" s="60"/>
      <c r="C6" s="60"/>
      <c r="D6" s="60"/>
      <c r="E6" s="60"/>
      <c r="F6" s="60"/>
    </row>
    <row r="7" spans="1:6" ht="15" x14ac:dyDescent="0.25">
      <c r="A7" s="59" t="s">
        <v>510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511</v>
      </c>
      <c r="B9" s="45"/>
      <c r="C9" s="45"/>
      <c r="D9" s="45"/>
      <c r="E9" s="45"/>
      <c r="F9" s="45"/>
    </row>
    <row r="10" spans="1:6" ht="15" x14ac:dyDescent="0.25">
      <c r="A10" s="59" t="s">
        <v>512</v>
      </c>
      <c r="B10" s="60"/>
      <c r="C10" s="60"/>
      <c r="D10" s="60"/>
      <c r="E10" s="60"/>
      <c r="F10" s="60"/>
    </row>
    <row r="11" spans="1:6" ht="15" x14ac:dyDescent="0.25">
      <c r="A11" s="80" t="s">
        <v>513</v>
      </c>
      <c r="B11" s="60"/>
      <c r="C11" s="60"/>
      <c r="D11" s="60"/>
      <c r="E11" s="60"/>
      <c r="F11" s="60"/>
    </row>
    <row r="12" spans="1:6" ht="15" x14ac:dyDescent="0.25">
      <c r="A12" s="80" t="s">
        <v>514</v>
      </c>
      <c r="B12" s="60"/>
      <c r="C12" s="60"/>
      <c r="D12" s="60"/>
      <c r="E12" s="60"/>
      <c r="F12" s="60"/>
    </row>
    <row r="13" spans="1:6" ht="15" x14ac:dyDescent="0.25">
      <c r="A13" s="80" t="s">
        <v>515</v>
      </c>
      <c r="B13" s="60"/>
      <c r="C13" s="60"/>
      <c r="D13" s="60"/>
      <c r="E13" s="60"/>
      <c r="F13" s="60"/>
    </row>
    <row r="14" spans="1:6" ht="15" x14ac:dyDescent="0.25">
      <c r="A14" s="59" t="s">
        <v>516</v>
      </c>
      <c r="B14" s="60"/>
      <c r="C14" s="60"/>
      <c r="D14" s="60"/>
      <c r="E14" s="60"/>
      <c r="F14" s="60"/>
    </row>
    <row r="15" spans="1:6" ht="15" x14ac:dyDescent="0.25">
      <c r="A15" s="80" t="s">
        <v>513</v>
      </c>
      <c r="B15" s="60"/>
      <c r="C15" s="60"/>
      <c r="D15" s="60"/>
      <c r="E15" s="60"/>
      <c r="F15" s="60"/>
    </row>
    <row r="16" spans="1:6" ht="15" x14ac:dyDescent="0.25">
      <c r="A16" s="80" t="s">
        <v>514</v>
      </c>
      <c r="B16" s="60"/>
      <c r="C16" s="60"/>
      <c r="D16" s="60"/>
      <c r="E16" s="60"/>
      <c r="F16" s="60"/>
    </row>
    <row r="17" spans="1:6" ht="15" x14ac:dyDescent="0.25">
      <c r="A17" s="80" t="s">
        <v>515</v>
      </c>
      <c r="B17" s="60"/>
      <c r="C17" s="60"/>
      <c r="D17" s="60"/>
      <c r="E17" s="60"/>
      <c r="F17" s="60"/>
    </row>
    <row r="18" spans="1:6" ht="15" x14ac:dyDescent="0.25">
      <c r="A18" s="59" t="s">
        <v>517</v>
      </c>
      <c r="B18" s="122"/>
      <c r="C18" s="60"/>
      <c r="D18" s="60"/>
      <c r="E18" s="60"/>
      <c r="F18" s="60"/>
    </row>
    <row r="19" spans="1:6" ht="15" x14ac:dyDescent="0.25">
      <c r="A19" s="59" t="s">
        <v>518</v>
      </c>
      <c r="B19" s="60"/>
      <c r="C19" s="60"/>
      <c r="D19" s="60"/>
      <c r="E19" s="60"/>
      <c r="F19" s="60"/>
    </row>
    <row r="20" spans="1:6" ht="30" x14ac:dyDescent="0.25">
      <c r="A20" s="59" t="s">
        <v>519</v>
      </c>
      <c r="B20" s="123"/>
      <c r="C20" s="123"/>
      <c r="D20" s="123"/>
      <c r="E20" s="123"/>
      <c r="F20" s="123"/>
    </row>
    <row r="21" spans="1:6" ht="30" x14ac:dyDescent="0.25">
      <c r="A21" s="59" t="s">
        <v>520</v>
      </c>
      <c r="B21" s="123"/>
      <c r="C21" s="123"/>
      <c r="D21" s="123"/>
      <c r="E21" s="123"/>
      <c r="F21" s="123"/>
    </row>
    <row r="22" spans="1:6" ht="30" x14ac:dyDescent="0.25">
      <c r="A22" s="59" t="s">
        <v>521</v>
      </c>
      <c r="B22" s="123"/>
      <c r="C22" s="123"/>
      <c r="D22" s="123"/>
      <c r="E22" s="123"/>
      <c r="F22" s="123"/>
    </row>
    <row r="23" spans="1:6" ht="15" x14ac:dyDescent="0.25">
      <c r="A23" s="59" t="s">
        <v>522</v>
      </c>
      <c r="B23" s="123"/>
      <c r="C23" s="123"/>
      <c r="D23" s="123"/>
      <c r="E23" s="123"/>
      <c r="F23" s="123"/>
    </row>
    <row r="24" spans="1:6" ht="15" x14ac:dyDescent="0.25">
      <c r="A24" s="59" t="s">
        <v>523</v>
      </c>
      <c r="B24" s="124"/>
      <c r="C24" s="60"/>
      <c r="D24" s="60"/>
      <c r="E24" s="60"/>
      <c r="F24" s="60"/>
    </row>
    <row r="25" spans="1:6" ht="15" x14ac:dyDescent="0.25">
      <c r="A25" s="59" t="s">
        <v>524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525</v>
      </c>
      <c r="B27" s="45"/>
      <c r="C27" s="45"/>
      <c r="D27" s="45"/>
      <c r="E27" s="45"/>
      <c r="F27" s="45"/>
    </row>
    <row r="28" spans="1:6" ht="15" x14ac:dyDescent="0.25">
      <c r="A28" s="59" t="s">
        <v>526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527</v>
      </c>
      <c r="B30" s="45"/>
      <c r="C30" s="45"/>
      <c r="D30" s="45"/>
      <c r="E30" s="45"/>
      <c r="F30" s="45"/>
    </row>
    <row r="31" spans="1:6" ht="15" x14ac:dyDescent="0.25">
      <c r="A31" s="59" t="s">
        <v>512</v>
      </c>
      <c r="B31" s="60"/>
      <c r="C31" s="60"/>
      <c r="D31" s="60"/>
      <c r="E31" s="60"/>
      <c r="F31" s="60"/>
    </row>
    <row r="32" spans="1:6" ht="15" x14ac:dyDescent="0.25">
      <c r="A32" s="59" t="s">
        <v>516</v>
      </c>
      <c r="B32" s="60"/>
      <c r="C32" s="60"/>
      <c r="D32" s="60"/>
      <c r="E32" s="60"/>
      <c r="F32" s="60"/>
    </row>
    <row r="33" spans="1:6" ht="15" x14ac:dyDescent="0.25">
      <c r="A33" s="59" t="s">
        <v>528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529</v>
      </c>
      <c r="B35" s="45"/>
      <c r="C35" s="45"/>
      <c r="D35" s="45"/>
      <c r="E35" s="45"/>
      <c r="F35" s="45"/>
    </row>
    <row r="36" spans="1:6" ht="15" x14ac:dyDescent="0.25">
      <c r="A36" s="59" t="s">
        <v>530</v>
      </c>
      <c r="B36" s="60"/>
      <c r="C36" s="60"/>
      <c r="D36" s="60"/>
      <c r="E36" s="60"/>
      <c r="F36" s="60"/>
    </row>
    <row r="37" spans="1:6" ht="15" x14ac:dyDescent="0.25">
      <c r="A37" s="59" t="s">
        <v>531</v>
      </c>
      <c r="B37" s="60"/>
      <c r="C37" s="60"/>
      <c r="D37" s="60"/>
      <c r="E37" s="60"/>
      <c r="F37" s="60"/>
    </row>
    <row r="38" spans="1:6" ht="15" x14ac:dyDescent="0.25">
      <c r="A38" s="59" t="s">
        <v>532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533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534</v>
      </c>
      <c r="B42" s="45"/>
      <c r="C42" s="45"/>
      <c r="D42" s="45"/>
      <c r="E42" s="45"/>
      <c r="F42" s="45"/>
    </row>
    <row r="43" spans="1:6" ht="15" x14ac:dyDescent="0.25">
      <c r="A43" s="59" t="s">
        <v>535</v>
      </c>
      <c r="B43" s="60"/>
      <c r="C43" s="60"/>
      <c r="D43" s="60"/>
      <c r="E43" s="60"/>
      <c r="F43" s="60"/>
    </row>
    <row r="44" spans="1:6" ht="15" x14ac:dyDescent="0.25">
      <c r="A44" s="59" t="s">
        <v>536</v>
      </c>
      <c r="B44" s="60"/>
      <c r="C44" s="60"/>
      <c r="D44" s="60"/>
      <c r="E44" s="60"/>
      <c r="F44" s="60"/>
    </row>
    <row r="45" spans="1:6" ht="15" x14ac:dyDescent="0.25">
      <c r="A45" s="59" t="s">
        <v>537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538</v>
      </c>
      <c r="B47" s="45"/>
      <c r="C47" s="45"/>
      <c r="D47" s="45"/>
      <c r="E47" s="45"/>
      <c r="F47" s="45"/>
    </row>
    <row r="48" spans="1:6" ht="15" x14ac:dyDescent="0.25">
      <c r="A48" s="59" t="s">
        <v>536</v>
      </c>
      <c r="B48" s="123"/>
      <c r="C48" s="123"/>
      <c r="D48" s="123"/>
      <c r="E48" s="123"/>
      <c r="F48" s="123"/>
    </row>
    <row r="49" spans="1:6" ht="15" x14ac:dyDescent="0.25">
      <c r="A49" s="59" t="s">
        <v>537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539</v>
      </c>
      <c r="B51" s="45"/>
      <c r="C51" s="45"/>
      <c r="D51" s="45"/>
      <c r="E51" s="45"/>
      <c r="F51" s="45"/>
    </row>
    <row r="52" spans="1:6" ht="15" x14ac:dyDescent="0.25">
      <c r="A52" s="59" t="s">
        <v>536</v>
      </c>
      <c r="B52" s="60"/>
      <c r="C52" s="60"/>
      <c r="D52" s="60"/>
      <c r="E52" s="60"/>
      <c r="F52" s="60"/>
    </row>
    <row r="53" spans="1:6" ht="15" x14ac:dyDescent="0.25">
      <c r="A53" s="59" t="s">
        <v>537</v>
      </c>
      <c r="B53" s="60"/>
      <c r="C53" s="60"/>
      <c r="D53" s="60"/>
      <c r="E53" s="60"/>
      <c r="F53" s="60"/>
    </row>
    <row r="54" spans="1:6" ht="15" x14ac:dyDescent="0.25">
      <c r="A54" s="59" t="s">
        <v>540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541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536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537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542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543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544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545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546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547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  <pageSetUpPr fitToPage="1"/>
  </sheetPr>
  <dimension ref="A1:H47"/>
  <sheetViews>
    <sheetView showGridLines="0" topLeftCell="A22" zoomScale="80" zoomScaleNormal="80" workbookViewId="0">
      <selection activeCell="A50" sqref="A50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x14ac:dyDescent="0.25">
      <c r="A1" s="174" t="s">
        <v>123</v>
      </c>
      <c r="B1" s="169"/>
      <c r="C1" s="169"/>
      <c r="D1" s="169"/>
      <c r="E1" s="169"/>
      <c r="F1" s="169"/>
      <c r="G1" s="169"/>
      <c r="H1" s="170"/>
    </row>
    <row r="2" spans="1:8" x14ac:dyDescent="0.25">
      <c r="A2" s="171" t="str">
        <f>'Formato 1'!A2</f>
        <v>INSTITUTO MUNICIPAL DE SALAMANCA PARA LAS MUJERES</v>
      </c>
      <c r="B2" s="172"/>
      <c r="C2" s="172"/>
      <c r="D2" s="172"/>
      <c r="E2" s="172"/>
      <c r="F2" s="172"/>
      <c r="G2" s="172"/>
      <c r="H2" s="173"/>
    </row>
    <row r="3" spans="1:8" ht="15" customHeight="1" x14ac:dyDescent="0.25">
      <c r="A3" s="162" t="s">
        <v>124</v>
      </c>
      <c r="B3" s="163"/>
      <c r="C3" s="163"/>
      <c r="D3" s="163"/>
      <c r="E3" s="163"/>
      <c r="F3" s="163"/>
      <c r="G3" s="163"/>
      <c r="H3" s="164"/>
    </row>
    <row r="4" spans="1:8" ht="15" customHeight="1" x14ac:dyDescent="0.25">
      <c r="A4" s="162" t="s">
        <v>582</v>
      </c>
      <c r="B4" s="163"/>
      <c r="C4" s="163"/>
      <c r="D4" s="163"/>
      <c r="E4" s="163"/>
      <c r="F4" s="163"/>
      <c r="G4" s="163"/>
      <c r="H4" s="164"/>
    </row>
    <row r="5" spans="1:8" x14ac:dyDescent="0.25">
      <c r="A5" s="165" t="s">
        <v>2</v>
      </c>
      <c r="B5" s="166"/>
      <c r="C5" s="166"/>
      <c r="D5" s="166"/>
      <c r="E5" s="166"/>
      <c r="F5" s="166"/>
      <c r="G5" s="166"/>
      <c r="H5" s="167"/>
    </row>
    <row r="6" spans="1:8" ht="41.45" customHeight="1" x14ac:dyDescent="0.25">
      <c r="A6" s="5" t="s">
        <v>125</v>
      </c>
      <c r="B6" s="6" t="str">
        <f>'Formato 1'!C6</f>
        <v>31 de diciembre de 2025</v>
      </c>
      <c r="C6" s="5" t="s">
        <v>126</v>
      </c>
      <c r="D6" s="5" t="s">
        <v>127</v>
      </c>
      <c r="E6" s="5" t="s">
        <v>128</v>
      </c>
      <c r="F6" s="5" t="s">
        <v>129</v>
      </c>
      <c r="G6" s="5" t="s">
        <v>130</v>
      </c>
      <c r="H6" s="7" t="s">
        <v>131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132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133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134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135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136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137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138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139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140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141</v>
      </c>
      <c r="B18" s="4">
        <v>61909.85</v>
      </c>
      <c r="C18" s="108"/>
      <c r="D18" s="108"/>
      <c r="E18" s="108"/>
      <c r="F18" s="4">
        <v>23432.99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142</v>
      </c>
      <c r="B20" s="4">
        <f t="shared" ref="B20:H20" si="3">B8+B18</f>
        <v>61909.85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23432.99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143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144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145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146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147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148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149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150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151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75" t="s">
        <v>152</v>
      </c>
      <c r="B33" s="175"/>
      <c r="C33" s="175"/>
      <c r="D33" s="175"/>
      <c r="E33" s="175"/>
      <c r="F33" s="175"/>
      <c r="G33" s="175"/>
      <c r="H33" s="175"/>
    </row>
    <row r="34" spans="1:8" ht="14.45" customHeight="1" x14ac:dyDescent="0.25">
      <c r="A34" s="175"/>
      <c r="B34" s="175"/>
      <c r="C34" s="175"/>
      <c r="D34" s="175"/>
      <c r="E34" s="175"/>
      <c r="F34" s="175"/>
      <c r="G34" s="175"/>
      <c r="H34" s="175"/>
    </row>
    <row r="35" spans="1:8" ht="14.45" customHeight="1" x14ac:dyDescent="0.25">
      <c r="A35" s="175"/>
      <c r="B35" s="175"/>
      <c r="C35" s="175"/>
      <c r="D35" s="175"/>
      <c r="E35" s="175"/>
      <c r="F35" s="175"/>
      <c r="G35" s="175"/>
      <c r="H35" s="175"/>
    </row>
    <row r="36" spans="1:8" ht="14.45" customHeight="1" x14ac:dyDescent="0.25">
      <c r="A36" s="175"/>
      <c r="B36" s="175"/>
      <c r="C36" s="175"/>
      <c r="D36" s="175"/>
      <c r="E36" s="175"/>
      <c r="F36" s="175"/>
      <c r="G36" s="175"/>
      <c r="H36" s="175"/>
    </row>
    <row r="37" spans="1:8" ht="14.45" customHeight="1" x14ac:dyDescent="0.25">
      <c r="A37" s="175"/>
      <c r="B37" s="175"/>
      <c r="C37" s="175"/>
      <c r="D37" s="175"/>
      <c r="E37" s="175"/>
      <c r="F37" s="175"/>
      <c r="G37" s="175"/>
      <c r="H37" s="175"/>
    </row>
    <row r="38" spans="1:8" x14ac:dyDescent="0.25">
      <c r="A38" s="61"/>
    </row>
    <row r="39" spans="1:8" ht="45" x14ac:dyDescent="0.25">
      <c r="A39" s="5" t="s">
        <v>153</v>
      </c>
      <c r="B39" s="5" t="s">
        <v>154</v>
      </c>
      <c r="C39" s="5" t="s">
        <v>155</v>
      </c>
      <c r="D39" s="5" t="s">
        <v>156</v>
      </c>
      <c r="E39" s="5" t="s">
        <v>157</v>
      </c>
      <c r="F39" s="7" t="s">
        <v>158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159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160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161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162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151</v>
      </c>
      <c r="B45" s="54"/>
      <c r="C45" s="54"/>
      <c r="D45" s="54"/>
      <c r="E45" s="54"/>
      <c r="F45" s="54"/>
    </row>
    <row r="47" spans="1:8" x14ac:dyDescent="0.25">
      <c r="A47" t="s">
        <v>586</v>
      </c>
    </row>
  </sheetData>
  <mergeCells count="6">
    <mergeCell ref="A1:H1"/>
    <mergeCell ref="A33:H37"/>
    <mergeCell ref="A3:H3"/>
    <mergeCell ref="A2:H2"/>
    <mergeCell ref="A4:H4"/>
    <mergeCell ref="A5:H5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landscape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  <pageSetUpPr fitToPage="1"/>
  </sheetPr>
  <dimension ref="A1:K23"/>
  <sheetViews>
    <sheetView showGridLines="0" zoomScale="75" zoomScaleNormal="75" workbookViewId="0">
      <selection activeCell="A27" sqref="A27"/>
    </sheetView>
  </sheetViews>
  <sheetFormatPr baseColWidth="10" defaultColWidth="11" defaultRowHeight="15" x14ac:dyDescent="0.25"/>
  <cols>
    <col min="1" max="1" width="62" customWidth="1"/>
    <col min="2" max="2" width="20.28515625" customWidth="1"/>
    <col min="3" max="3" width="24.7109375" customWidth="1"/>
    <col min="4" max="4" width="14.28515625" customWidth="1"/>
    <col min="5" max="5" width="16.7109375" customWidth="1"/>
    <col min="6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x14ac:dyDescent="0.25">
      <c r="A1" s="174" t="s">
        <v>163</v>
      </c>
      <c r="B1" s="169"/>
      <c r="C1" s="169"/>
      <c r="D1" s="169"/>
      <c r="E1" s="169"/>
      <c r="F1" s="169"/>
      <c r="G1" s="169"/>
      <c r="H1" s="169"/>
      <c r="I1" s="169"/>
      <c r="J1" s="169"/>
      <c r="K1" s="170"/>
    </row>
    <row r="2" spans="1:11" ht="14.45" customHeight="1" x14ac:dyDescent="0.25">
      <c r="A2" s="171" t="str">
        <f>'Formato 1'!A2</f>
        <v>INSTITUTO MUNICIPAL DE SALAMANCA PARA LAS MUJERES</v>
      </c>
      <c r="B2" s="172"/>
      <c r="C2" s="172"/>
      <c r="D2" s="172"/>
      <c r="E2" s="172"/>
      <c r="F2" s="172"/>
      <c r="G2" s="172"/>
      <c r="H2" s="172"/>
      <c r="I2" s="172"/>
      <c r="J2" s="172"/>
      <c r="K2" s="173"/>
    </row>
    <row r="3" spans="1:11" x14ac:dyDescent="0.25">
      <c r="A3" s="162" t="s">
        <v>164</v>
      </c>
      <c r="B3" s="163"/>
      <c r="C3" s="163"/>
      <c r="D3" s="163"/>
      <c r="E3" s="163"/>
      <c r="F3" s="163"/>
      <c r="G3" s="163"/>
      <c r="H3" s="163"/>
      <c r="I3" s="163"/>
      <c r="J3" s="163"/>
      <c r="K3" s="164"/>
    </row>
    <row r="4" spans="1:11" x14ac:dyDescent="0.25">
      <c r="A4" s="162" t="str">
        <f>'Formato 2'!A4</f>
        <v>Del 1 de enero al 31 de marzo de 2026</v>
      </c>
      <c r="B4" s="163"/>
      <c r="C4" s="163"/>
      <c r="D4" s="163"/>
      <c r="E4" s="163"/>
      <c r="F4" s="163"/>
      <c r="G4" s="163"/>
      <c r="H4" s="163"/>
      <c r="I4" s="163"/>
      <c r="J4" s="163"/>
      <c r="K4" s="164"/>
    </row>
    <row r="5" spans="1:11" x14ac:dyDescent="0.25">
      <c r="A5" s="165" t="s">
        <v>2</v>
      </c>
      <c r="B5" s="166"/>
      <c r="C5" s="166"/>
      <c r="D5" s="166"/>
      <c r="E5" s="166"/>
      <c r="F5" s="166"/>
      <c r="G5" s="166"/>
      <c r="H5" s="166"/>
      <c r="I5" s="166"/>
      <c r="J5" s="166"/>
      <c r="K5" s="167"/>
    </row>
    <row r="6" spans="1:11" ht="90" customHeight="1" x14ac:dyDescent="0.25">
      <c r="A6" s="7" t="s">
        <v>165</v>
      </c>
      <c r="B6" s="7" t="s">
        <v>166</v>
      </c>
      <c r="C6" s="7" t="s">
        <v>167</v>
      </c>
      <c r="D6" s="7" t="s">
        <v>168</v>
      </c>
      <c r="E6" s="7" t="s">
        <v>169</v>
      </c>
      <c r="F6" s="7" t="s">
        <v>170</v>
      </c>
      <c r="G6" s="7" t="s">
        <v>171</v>
      </c>
      <c r="H6" s="7" t="s">
        <v>172</v>
      </c>
      <c r="I6" s="1" t="s">
        <v>584</v>
      </c>
      <c r="J6" s="1" t="s">
        <v>583</v>
      </c>
      <c r="K6" s="1" t="s">
        <v>585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173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174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175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176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177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37" t="s">
        <v>151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178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179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180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181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182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37" t="s">
        <v>151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183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  <row r="23" spans="1:11" x14ac:dyDescent="0.25">
      <c r="A23" t="s">
        <v>586</v>
      </c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0" orientation="landscape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  <pageSetUpPr fitToPage="1"/>
  </sheetPr>
  <dimension ref="A1:D77"/>
  <sheetViews>
    <sheetView showGridLines="0" topLeftCell="A57" zoomScale="75" zoomScaleNormal="75" workbookViewId="0">
      <selection activeCell="A83" sqref="A83"/>
    </sheetView>
  </sheetViews>
  <sheetFormatPr baseColWidth="10" defaultColWidth="11" defaultRowHeight="15" x14ac:dyDescent="0.25"/>
  <cols>
    <col min="1" max="1" width="72.5703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x14ac:dyDescent="0.25">
      <c r="A1" s="174" t="s">
        <v>184</v>
      </c>
      <c r="B1" s="169"/>
      <c r="C1" s="169"/>
      <c r="D1" s="170"/>
    </row>
    <row r="2" spans="1:4" x14ac:dyDescent="0.25">
      <c r="A2" s="171" t="str">
        <f>'Formato 1'!A2</f>
        <v>INSTITUTO MUNICIPAL DE SALAMANCA PARA LAS MUJERES</v>
      </c>
      <c r="B2" s="172"/>
      <c r="C2" s="172"/>
      <c r="D2" s="173"/>
    </row>
    <row r="3" spans="1:4" x14ac:dyDescent="0.25">
      <c r="A3" s="162" t="s">
        <v>185</v>
      </c>
      <c r="B3" s="163"/>
      <c r="C3" s="163"/>
      <c r="D3" s="164"/>
    </row>
    <row r="4" spans="1:4" x14ac:dyDescent="0.25">
      <c r="A4" s="162" t="str">
        <f>'Formato 3'!A4</f>
        <v>Del 1 de enero al 31 de marzo de 2026</v>
      </c>
      <c r="B4" s="163"/>
      <c r="C4" s="163"/>
      <c r="D4" s="164"/>
    </row>
    <row r="5" spans="1:4" x14ac:dyDescent="0.25">
      <c r="A5" s="165" t="s">
        <v>2</v>
      </c>
      <c r="B5" s="166"/>
      <c r="C5" s="166"/>
      <c r="D5" s="167"/>
    </row>
    <row r="6" spans="1:4" ht="15" customHeight="1" x14ac:dyDescent="0.25"/>
    <row r="7" spans="1:4" ht="30" x14ac:dyDescent="0.25">
      <c r="A7" s="13" t="s">
        <v>5</v>
      </c>
      <c r="B7" s="7" t="s">
        <v>186</v>
      </c>
      <c r="C7" s="7" t="s">
        <v>187</v>
      </c>
      <c r="D7" s="7" t="s">
        <v>188</v>
      </c>
    </row>
    <row r="8" spans="1:4" x14ac:dyDescent="0.25">
      <c r="A8" s="3" t="s">
        <v>189</v>
      </c>
      <c r="B8" s="14">
        <f>SUM(B9:B11)</f>
        <v>5037552</v>
      </c>
      <c r="C8" s="14">
        <f>SUM(C9:C11)</f>
        <v>1260049.2</v>
      </c>
      <c r="D8" s="14">
        <f>SUM(D9:D11)</f>
        <v>1260049.2</v>
      </c>
    </row>
    <row r="9" spans="1:4" x14ac:dyDescent="0.25">
      <c r="A9" s="58" t="s">
        <v>190</v>
      </c>
      <c r="B9" s="94">
        <v>5037552</v>
      </c>
      <c r="C9" s="94">
        <v>1260049.2</v>
      </c>
      <c r="D9" s="94">
        <v>1260049.2</v>
      </c>
    </row>
    <row r="10" spans="1:4" x14ac:dyDescent="0.25">
      <c r="A10" s="58" t="s">
        <v>191</v>
      </c>
      <c r="B10" s="94">
        <v>0</v>
      </c>
      <c r="C10" s="94">
        <v>0</v>
      </c>
      <c r="D10" s="94">
        <v>0</v>
      </c>
    </row>
    <row r="11" spans="1:4" x14ac:dyDescent="0.25">
      <c r="A11" s="58" t="s">
        <v>192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193</v>
      </c>
      <c r="B13" s="14">
        <f>B14+B15</f>
        <v>5037552</v>
      </c>
      <c r="C13" s="14">
        <f>C14+C15</f>
        <v>868660.32</v>
      </c>
      <c r="D13" s="14">
        <f>D14+D15</f>
        <v>868660.32</v>
      </c>
    </row>
    <row r="14" spans="1:4" x14ac:dyDescent="0.25">
      <c r="A14" s="58" t="s">
        <v>194</v>
      </c>
      <c r="B14" s="94">
        <v>5037552</v>
      </c>
      <c r="C14" s="94">
        <v>868660.32</v>
      </c>
      <c r="D14" s="94">
        <v>868660.32</v>
      </c>
    </row>
    <row r="15" spans="1:4" x14ac:dyDescent="0.25">
      <c r="A15" s="58" t="s">
        <v>195</v>
      </c>
      <c r="B15" s="94">
        <v>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196</v>
      </c>
      <c r="B17" s="15">
        <v>0</v>
      </c>
      <c r="C17" s="14">
        <f>C18+C19</f>
        <v>0</v>
      </c>
      <c r="D17" s="14">
        <f>D18+D19</f>
        <v>0</v>
      </c>
    </row>
    <row r="18" spans="1:4" x14ac:dyDescent="0.25">
      <c r="A18" s="58" t="s">
        <v>197</v>
      </c>
      <c r="B18" s="16">
        <v>0</v>
      </c>
      <c r="C18" s="47">
        <v>0</v>
      </c>
      <c r="D18" s="47">
        <v>0</v>
      </c>
    </row>
    <row r="19" spans="1:4" x14ac:dyDescent="0.25">
      <c r="A19" s="58" t="s">
        <v>198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199</v>
      </c>
      <c r="B21" s="14">
        <f>B8-B13+B17</f>
        <v>0</v>
      </c>
      <c r="C21" s="14">
        <f>C8-C13+C17</f>
        <v>391388.88</v>
      </c>
      <c r="D21" s="14">
        <f>D8-D13+D17</f>
        <v>391388.88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200</v>
      </c>
      <c r="B23" s="14">
        <f>B21-B11</f>
        <v>0</v>
      </c>
      <c r="C23" s="14">
        <f>C21-C11</f>
        <v>391388.88</v>
      </c>
      <c r="D23" s="14">
        <f>D21-D11</f>
        <v>391388.88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201</v>
      </c>
      <c r="B25" s="14">
        <f>B23-B17</f>
        <v>0</v>
      </c>
      <c r="C25" s="14">
        <f>C23-C17</f>
        <v>391388.88</v>
      </c>
      <c r="D25" s="14">
        <f>D23-D17</f>
        <v>391388.88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5</v>
      </c>
      <c r="B28" s="7" t="s">
        <v>202</v>
      </c>
      <c r="C28" s="7" t="s">
        <v>187</v>
      </c>
      <c r="D28" s="7" t="s">
        <v>203</v>
      </c>
    </row>
    <row r="29" spans="1:4" x14ac:dyDescent="0.25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205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206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207</v>
      </c>
      <c r="B33" s="4">
        <f>B25+B29</f>
        <v>0</v>
      </c>
      <c r="C33" s="4">
        <f>C25+C29</f>
        <v>391388.88</v>
      </c>
      <c r="D33" s="4">
        <f>D25+D29</f>
        <v>391388.88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30" x14ac:dyDescent="0.25">
      <c r="A36" s="13" t="s">
        <v>5</v>
      </c>
      <c r="B36" s="7" t="s">
        <v>186</v>
      </c>
      <c r="C36" s="7" t="s">
        <v>187</v>
      </c>
      <c r="D36" s="7" t="s">
        <v>188</v>
      </c>
    </row>
    <row r="37" spans="1:4" ht="14.45" customHeight="1" x14ac:dyDescent="0.25">
      <c r="A37" s="3" t="s">
        <v>208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209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210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211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212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213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214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5</v>
      </c>
      <c r="B47" s="7" t="s">
        <v>186</v>
      </c>
      <c r="C47" s="7" t="s">
        <v>187</v>
      </c>
      <c r="D47" s="7" t="s">
        <v>188</v>
      </c>
    </row>
    <row r="48" spans="1:4" x14ac:dyDescent="0.25">
      <c r="A48" s="95" t="s">
        <v>215</v>
      </c>
      <c r="B48" s="96">
        <f>B9</f>
        <v>5037552</v>
      </c>
      <c r="C48" s="96">
        <f>C9</f>
        <v>1260049.2</v>
      </c>
      <c r="D48" s="96">
        <f>D9</f>
        <v>1260049.2</v>
      </c>
    </row>
    <row r="49" spans="1:4" ht="30" x14ac:dyDescent="0.25">
      <c r="A49" s="21" t="s">
        <v>216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209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212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194</v>
      </c>
      <c r="B53" s="47">
        <f>B14</f>
        <v>5037552</v>
      </c>
      <c r="C53" s="47">
        <f>C14</f>
        <v>868660.32</v>
      </c>
      <c r="D53" s="47">
        <f>D14</f>
        <v>868660.32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197</v>
      </c>
      <c r="B55" s="22">
        <v>0</v>
      </c>
      <c r="C55" s="47">
        <f>C18</f>
        <v>0</v>
      </c>
      <c r="D55" s="47">
        <f>D18</f>
        <v>0</v>
      </c>
    </row>
    <row r="56" spans="1:4" x14ac:dyDescent="0.25">
      <c r="A56" s="45"/>
      <c r="B56" s="49"/>
      <c r="C56" s="49"/>
      <c r="D56" s="49"/>
    </row>
    <row r="57" spans="1:4" ht="30" x14ac:dyDescent="0.25">
      <c r="A57" s="18" t="s">
        <v>217</v>
      </c>
      <c r="B57" s="4">
        <f>B48+B49-B53+B55</f>
        <v>0</v>
      </c>
      <c r="C57" s="4">
        <f>C48+C49-C53+C55</f>
        <v>391388.88</v>
      </c>
      <c r="D57" s="4">
        <f>D48+D49-D53+D55</f>
        <v>391388.88</v>
      </c>
    </row>
    <row r="58" spans="1:4" x14ac:dyDescent="0.25">
      <c r="A58" s="23"/>
      <c r="B58" s="24"/>
      <c r="C58" s="24"/>
      <c r="D58" s="24"/>
    </row>
    <row r="59" spans="1:4" ht="30" x14ac:dyDescent="0.25">
      <c r="A59" s="18" t="s">
        <v>218</v>
      </c>
      <c r="B59" s="4">
        <f>B57-B49</f>
        <v>0</v>
      </c>
      <c r="C59" s="4">
        <f>C57-C49</f>
        <v>391388.88</v>
      </c>
      <c r="D59" s="4">
        <f>D57-D49</f>
        <v>391388.88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5</v>
      </c>
      <c r="B62" s="7" t="s">
        <v>186</v>
      </c>
      <c r="C62" s="7" t="s">
        <v>187</v>
      </c>
      <c r="D62" s="7" t="s">
        <v>188</v>
      </c>
    </row>
    <row r="63" spans="1:4" x14ac:dyDescent="0.25">
      <c r="A63" s="95" t="s">
        <v>191</v>
      </c>
      <c r="B63" s="98">
        <f>B10</f>
        <v>0</v>
      </c>
      <c r="C63" s="98">
        <f>C10</f>
        <v>0</v>
      </c>
      <c r="D63" s="98">
        <f>D10</f>
        <v>0</v>
      </c>
    </row>
    <row r="64" spans="1:4" ht="30" x14ac:dyDescent="0.25">
      <c r="A64" s="21" t="s">
        <v>219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210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213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220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198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ht="30" x14ac:dyDescent="0.25">
      <c r="A72" s="18" t="s">
        <v>221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ht="30" x14ac:dyDescent="0.25">
      <c r="A74" s="18" t="s">
        <v>222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  <row r="77" spans="1:4" x14ac:dyDescent="0.25">
      <c r="A77" t="s">
        <v>586</v>
      </c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60" orientation="portrait" horizontalDpi="1200" verticalDpi="1200" r:id="rId1"/>
  <ignoredErrors>
    <ignoredError sqref="B8:D8 B29:D33 B37:D44 B48:D59 B63:D74 B10:D13 B15:D2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  <pageSetUpPr fitToPage="1"/>
  </sheetPr>
  <dimension ref="A1:G78"/>
  <sheetViews>
    <sheetView showGridLines="0" topLeftCell="A50" zoomScale="75" zoomScaleNormal="75" workbookViewId="0">
      <selection activeCell="C85" sqref="C85"/>
    </sheetView>
  </sheetViews>
  <sheetFormatPr baseColWidth="10" defaultColWidth="11" defaultRowHeight="15" x14ac:dyDescent="0.25"/>
  <cols>
    <col min="1" max="1" width="88" customWidth="1"/>
    <col min="2" max="2" width="18.140625" customWidth="1"/>
    <col min="3" max="3" width="22.140625" customWidth="1"/>
    <col min="4" max="4" width="19.42578125" customWidth="1"/>
    <col min="5" max="5" width="19.140625" customWidth="1"/>
    <col min="6" max="6" width="19.42578125" customWidth="1"/>
    <col min="7" max="7" width="16.7109375" customWidth="1"/>
    <col min="8" max="8" width="11" customWidth="1"/>
  </cols>
  <sheetData>
    <row r="1" spans="1:7" x14ac:dyDescent="0.25">
      <c r="A1" s="174" t="s">
        <v>223</v>
      </c>
      <c r="B1" s="169"/>
      <c r="C1" s="169"/>
      <c r="D1" s="169"/>
      <c r="E1" s="169"/>
      <c r="F1" s="169"/>
      <c r="G1" s="170"/>
    </row>
    <row r="2" spans="1:7" x14ac:dyDescent="0.25">
      <c r="A2" s="110" t="str">
        <f>'Formato 1'!A2</f>
        <v>INSTITUTO MUNICIPAL DE SALAMANCA PARA LAS MUJERES</v>
      </c>
      <c r="B2" s="111"/>
      <c r="C2" s="111"/>
      <c r="D2" s="111"/>
      <c r="E2" s="111"/>
      <c r="F2" s="111"/>
      <c r="G2" s="112"/>
    </row>
    <row r="3" spans="1:7" x14ac:dyDescent="0.25">
      <c r="A3" s="113" t="s">
        <v>224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marzo de 2026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76" t="s">
        <v>5</v>
      </c>
      <c r="B6" s="178" t="s">
        <v>225</v>
      </c>
      <c r="C6" s="178"/>
      <c r="D6" s="178"/>
      <c r="E6" s="178"/>
      <c r="F6" s="178"/>
      <c r="G6" s="178" t="s">
        <v>226</v>
      </c>
    </row>
    <row r="7" spans="1:7" ht="30" x14ac:dyDescent="0.25">
      <c r="A7" s="177"/>
      <c r="B7" s="25" t="s">
        <v>227</v>
      </c>
      <c r="C7" s="7" t="s">
        <v>228</v>
      </c>
      <c r="D7" s="25" t="s">
        <v>229</v>
      </c>
      <c r="E7" s="25" t="s">
        <v>187</v>
      </c>
      <c r="F7" s="25" t="s">
        <v>230</v>
      </c>
      <c r="G7" s="178"/>
    </row>
    <row r="8" spans="1:7" x14ac:dyDescent="0.25">
      <c r="A8" s="26" t="s">
        <v>231</v>
      </c>
      <c r="B8" s="91"/>
      <c r="C8" s="91"/>
      <c r="D8" s="91"/>
      <c r="E8" s="91"/>
      <c r="F8" s="91"/>
      <c r="G8" s="91"/>
    </row>
    <row r="9" spans="1:7" x14ac:dyDescent="0.25">
      <c r="A9" s="58" t="s">
        <v>232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233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234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25">
      <c r="A12" s="58" t="s">
        <v>235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236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0"/>
        <v>0</v>
      </c>
    </row>
    <row r="14" spans="1:7" x14ac:dyDescent="0.25">
      <c r="A14" s="58" t="s">
        <v>237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238</v>
      </c>
      <c r="B15" s="47">
        <v>0</v>
      </c>
      <c r="C15" s="47">
        <v>0</v>
      </c>
      <c r="D15" s="47">
        <v>0</v>
      </c>
      <c r="E15" s="47">
        <v>661.2</v>
      </c>
      <c r="F15" s="47">
        <v>661.2</v>
      </c>
      <c r="G15" s="47">
        <f t="shared" si="0"/>
        <v>661.2</v>
      </c>
    </row>
    <row r="16" spans="1:7" x14ac:dyDescent="0.25">
      <c r="A16" s="92" t="s">
        <v>239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240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241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242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243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244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245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246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247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248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249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250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251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252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253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4" si="4">F30-B30</f>
        <v>0</v>
      </c>
    </row>
    <row r="31" spans="1:7" x14ac:dyDescent="0.25">
      <c r="A31" s="77" t="s">
        <v>254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255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256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257</v>
      </c>
      <c r="B34" s="47">
        <v>5037552</v>
      </c>
      <c r="C34" s="47">
        <v>0</v>
      </c>
      <c r="D34" s="47">
        <v>5037552</v>
      </c>
      <c r="E34" s="47">
        <v>1259388</v>
      </c>
      <c r="F34" s="47">
        <v>1259388</v>
      </c>
      <c r="G34" s="47">
        <f t="shared" si="4"/>
        <v>-3778164</v>
      </c>
    </row>
    <row r="35" spans="1:7" ht="14.45" customHeight="1" x14ac:dyDescent="0.25">
      <c r="A35" s="58" t="s">
        <v>258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259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260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261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262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263</v>
      </c>
      <c r="B41" s="4">
        <f t="shared" ref="B41:G41" si="7">SUM(B9,B10,B11,B12,B13,B14,B15,B16,B28,B34,B35,B37)</f>
        <v>5037552</v>
      </c>
      <c r="C41" s="4">
        <f t="shared" si="7"/>
        <v>0</v>
      </c>
      <c r="D41" s="4">
        <f t="shared" si="7"/>
        <v>5037552</v>
      </c>
      <c r="E41" s="4">
        <f t="shared" si="7"/>
        <v>1260049.2</v>
      </c>
      <c r="F41" s="4">
        <f t="shared" si="7"/>
        <v>1260049.2</v>
      </c>
      <c r="G41" s="4">
        <f t="shared" si="7"/>
        <v>-3777502.8</v>
      </c>
    </row>
    <row r="42" spans="1:7" x14ac:dyDescent="0.25">
      <c r="A42" s="3" t="s">
        <v>264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265</v>
      </c>
      <c r="B44" s="49"/>
      <c r="C44" s="49"/>
      <c r="D44" s="49"/>
      <c r="E44" s="49"/>
      <c r="F44" s="49"/>
      <c r="G44" s="49"/>
    </row>
    <row r="45" spans="1:7" x14ac:dyDescent="0.25">
      <c r="A45" s="58" t="s">
        <v>266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267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268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269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270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271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272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273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274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275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276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277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278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279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280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281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282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283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284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285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286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287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288</v>
      </c>
      <c r="B70" s="4">
        <f t="shared" ref="B70:G70" si="16">B41+B65+B67</f>
        <v>5037552</v>
      </c>
      <c r="C70" s="4">
        <f t="shared" si="16"/>
        <v>0</v>
      </c>
      <c r="D70" s="4">
        <f t="shared" si="16"/>
        <v>5037552</v>
      </c>
      <c r="E70" s="4">
        <f t="shared" si="16"/>
        <v>1260049.2</v>
      </c>
      <c r="F70" s="4">
        <f t="shared" si="16"/>
        <v>1260049.2</v>
      </c>
      <c r="G70" s="4">
        <f t="shared" si="16"/>
        <v>-3777502.8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289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290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291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292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  <row r="78" spans="1:7" x14ac:dyDescent="0.25">
      <c r="A78" t="s">
        <v>586</v>
      </c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7" orientation="portrait" horizontalDpi="1200" verticalDpi="1200" r:id="rId1"/>
  <ignoredErrors>
    <ignoredError sqref="B16:F27 B29:F33 B60:F75 G9:G15 G60:G76 G55:G58 G38:G53 B35:F58 C34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  <pageSetUpPr fitToPage="1"/>
  </sheetPr>
  <dimension ref="A1:G162"/>
  <sheetViews>
    <sheetView showGridLines="0" topLeftCell="A125" zoomScale="75" zoomScaleNormal="75" workbookViewId="0">
      <selection activeCell="A165" sqref="A165"/>
    </sheetView>
  </sheetViews>
  <sheetFormatPr baseColWidth="10" defaultColWidth="11" defaultRowHeight="15" x14ac:dyDescent="0.25"/>
  <cols>
    <col min="1" max="1" width="97.28515625" customWidth="1"/>
    <col min="2" max="6" width="20.7109375" customWidth="1"/>
    <col min="7" max="7" width="19.7109375" customWidth="1"/>
    <col min="8" max="8" width="2.28515625" customWidth="1"/>
  </cols>
  <sheetData>
    <row r="1" spans="1:7" ht="33.6" customHeight="1" x14ac:dyDescent="0.25">
      <c r="A1" s="168" t="s">
        <v>293</v>
      </c>
      <c r="B1" s="169"/>
      <c r="C1" s="169"/>
      <c r="D1" s="169"/>
      <c r="E1" s="169"/>
      <c r="F1" s="169"/>
      <c r="G1" s="170"/>
    </row>
    <row r="2" spans="1:7" x14ac:dyDescent="0.25">
      <c r="A2" s="171" t="str">
        <f>'Formato 1'!A2</f>
        <v>INSTITUTO MUNICIPAL DE SALAMANCA PARA LAS MUJERES</v>
      </c>
      <c r="B2" s="172"/>
      <c r="C2" s="172"/>
      <c r="D2" s="172"/>
      <c r="E2" s="172"/>
      <c r="F2" s="172"/>
      <c r="G2" s="173"/>
    </row>
    <row r="3" spans="1:7" x14ac:dyDescent="0.25">
      <c r="A3" s="162" t="s">
        <v>294</v>
      </c>
      <c r="B3" s="163"/>
      <c r="C3" s="163"/>
      <c r="D3" s="163"/>
      <c r="E3" s="163"/>
      <c r="F3" s="163"/>
      <c r="G3" s="164"/>
    </row>
    <row r="4" spans="1:7" x14ac:dyDescent="0.25">
      <c r="A4" s="162" t="s">
        <v>295</v>
      </c>
      <c r="B4" s="163"/>
      <c r="C4" s="163"/>
      <c r="D4" s="163"/>
      <c r="E4" s="163"/>
      <c r="F4" s="163"/>
      <c r="G4" s="164"/>
    </row>
    <row r="5" spans="1:7" x14ac:dyDescent="0.25">
      <c r="A5" s="162" t="str">
        <f>'Formato 3'!A4</f>
        <v>Del 1 de enero al 31 de marzo de 2026</v>
      </c>
      <c r="B5" s="163"/>
      <c r="C5" s="163"/>
      <c r="D5" s="163"/>
      <c r="E5" s="163"/>
      <c r="F5" s="163"/>
      <c r="G5" s="164"/>
    </row>
    <row r="6" spans="1:7" x14ac:dyDescent="0.25">
      <c r="A6" s="165" t="s">
        <v>2</v>
      </c>
      <c r="B6" s="166"/>
      <c r="C6" s="166"/>
      <c r="D6" s="166"/>
      <c r="E6" s="166"/>
      <c r="F6" s="166"/>
      <c r="G6" s="167"/>
    </row>
    <row r="7" spans="1:7" x14ac:dyDescent="0.25">
      <c r="A7" s="179" t="s">
        <v>5</v>
      </c>
      <c r="B7" s="179" t="s">
        <v>296</v>
      </c>
      <c r="C7" s="179"/>
      <c r="D7" s="179"/>
      <c r="E7" s="179"/>
      <c r="F7" s="179"/>
      <c r="G7" s="180" t="s">
        <v>297</v>
      </c>
    </row>
    <row r="8" spans="1:7" ht="30" x14ac:dyDescent="0.25">
      <c r="A8" s="179"/>
      <c r="B8" s="7" t="s">
        <v>202</v>
      </c>
      <c r="C8" s="7" t="s">
        <v>298</v>
      </c>
      <c r="D8" s="7" t="s">
        <v>299</v>
      </c>
      <c r="E8" s="7" t="s">
        <v>187</v>
      </c>
      <c r="F8" s="7" t="s">
        <v>300</v>
      </c>
      <c r="G8" s="179"/>
    </row>
    <row r="9" spans="1:7" x14ac:dyDescent="0.25">
      <c r="A9" s="27" t="s">
        <v>301</v>
      </c>
      <c r="B9" s="83">
        <f t="shared" ref="B9:G9" si="0">SUM(B10,B18,B28,B38,B48,B58,B62,B71,B75)</f>
        <v>5037552</v>
      </c>
      <c r="C9" s="83">
        <f t="shared" si="0"/>
        <v>0</v>
      </c>
      <c r="D9" s="83">
        <f t="shared" si="0"/>
        <v>5037552</v>
      </c>
      <c r="E9" s="83">
        <f t="shared" si="0"/>
        <v>868660.32000000007</v>
      </c>
      <c r="F9" s="83">
        <f t="shared" si="0"/>
        <v>868660.32000000007</v>
      </c>
      <c r="G9" s="83">
        <f t="shared" si="0"/>
        <v>4168891.6799999997</v>
      </c>
    </row>
    <row r="10" spans="1:7" x14ac:dyDescent="0.25">
      <c r="A10" s="84" t="s">
        <v>302</v>
      </c>
      <c r="B10" s="83">
        <f t="shared" ref="B10:G10" si="1">SUM(B11:B17)</f>
        <v>3505471.0999999996</v>
      </c>
      <c r="C10" s="83">
        <f t="shared" si="1"/>
        <v>0</v>
      </c>
      <c r="D10" s="83">
        <f t="shared" si="1"/>
        <v>3505471.0999999996</v>
      </c>
      <c r="E10" s="83">
        <f t="shared" si="1"/>
        <v>439077.38</v>
      </c>
      <c r="F10" s="83">
        <f t="shared" si="1"/>
        <v>439077.38</v>
      </c>
      <c r="G10" s="83">
        <f t="shared" si="1"/>
        <v>3066393.7199999997</v>
      </c>
    </row>
    <row r="11" spans="1:7" x14ac:dyDescent="0.25">
      <c r="A11" s="85" t="s">
        <v>303</v>
      </c>
      <c r="B11" s="75">
        <v>2695455.65</v>
      </c>
      <c r="C11" s="75">
        <v>0</v>
      </c>
      <c r="D11" s="75">
        <v>2695455.65</v>
      </c>
      <c r="E11" s="75">
        <v>382002.61</v>
      </c>
      <c r="F11" s="75">
        <v>382002.61</v>
      </c>
      <c r="G11" s="75">
        <f>D11-E11</f>
        <v>2313453.04</v>
      </c>
    </row>
    <row r="12" spans="1:7" x14ac:dyDescent="0.25">
      <c r="A12" s="85" t="s">
        <v>304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f t="shared" ref="G12:G17" si="2">D12-E12</f>
        <v>0</v>
      </c>
    </row>
    <row r="13" spans="1:7" x14ac:dyDescent="0.25">
      <c r="A13" s="85" t="s">
        <v>305</v>
      </c>
      <c r="B13" s="75">
        <v>439362.73</v>
      </c>
      <c r="C13" s="75">
        <v>0</v>
      </c>
      <c r="D13" s="75">
        <v>439362.73</v>
      </c>
      <c r="E13" s="75">
        <v>15624.77</v>
      </c>
      <c r="F13" s="75">
        <v>15624.77</v>
      </c>
      <c r="G13" s="75">
        <f t="shared" si="2"/>
        <v>423737.95999999996</v>
      </c>
    </row>
    <row r="14" spans="1:7" x14ac:dyDescent="0.25">
      <c r="A14" s="85" t="s">
        <v>306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2"/>
        <v>0</v>
      </c>
    </row>
    <row r="15" spans="1:7" x14ac:dyDescent="0.25">
      <c r="A15" s="85" t="s">
        <v>307</v>
      </c>
      <c r="B15" s="75">
        <v>370652.72</v>
      </c>
      <c r="C15" s="75">
        <v>0</v>
      </c>
      <c r="D15" s="75">
        <v>370652.72</v>
      </c>
      <c r="E15" s="75">
        <v>41450</v>
      </c>
      <c r="F15" s="75">
        <v>41450</v>
      </c>
      <c r="G15" s="75">
        <f t="shared" si="2"/>
        <v>329202.71999999997</v>
      </c>
    </row>
    <row r="16" spans="1:7" x14ac:dyDescent="0.25">
      <c r="A16" s="85" t="s">
        <v>308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f t="shared" si="2"/>
        <v>0</v>
      </c>
    </row>
    <row r="17" spans="1:7" x14ac:dyDescent="0.25">
      <c r="A17" s="85" t="s">
        <v>309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2"/>
        <v>0</v>
      </c>
    </row>
    <row r="18" spans="1:7" x14ac:dyDescent="0.25">
      <c r="A18" s="84" t="s">
        <v>310</v>
      </c>
      <c r="B18" s="83">
        <f t="shared" ref="B18:G18" si="3">SUM(B19:B27)</f>
        <v>167350</v>
      </c>
      <c r="C18" s="83">
        <f t="shared" si="3"/>
        <v>0</v>
      </c>
      <c r="D18" s="83">
        <f t="shared" si="3"/>
        <v>167350</v>
      </c>
      <c r="E18" s="83">
        <f t="shared" si="3"/>
        <v>20929.2</v>
      </c>
      <c r="F18" s="83">
        <f t="shared" si="3"/>
        <v>20929.2</v>
      </c>
      <c r="G18" s="83">
        <f t="shared" si="3"/>
        <v>146420.79999999999</v>
      </c>
    </row>
    <row r="19" spans="1:7" x14ac:dyDescent="0.25">
      <c r="A19" s="85" t="s">
        <v>311</v>
      </c>
      <c r="B19" s="75">
        <v>53600</v>
      </c>
      <c r="C19" s="75">
        <v>0</v>
      </c>
      <c r="D19" s="75">
        <v>53600</v>
      </c>
      <c r="E19" s="75">
        <v>8537.2000000000007</v>
      </c>
      <c r="F19" s="75">
        <v>8537.2000000000007</v>
      </c>
      <c r="G19" s="75">
        <f>D19-E19</f>
        <v>45062.8</v>
      </c>
    </row>
    <row r="20" spans="1:7" x14ac:dyDescent="0.25">
      <c r="A20" s="85" t="s">
        <v>312</v>
      </c>
      <c r="B20" s="75">
        <v>7300</v>
      </c>
      <c r="C20" s="75">
        <v>0</v>
      </c>
      <c r="D20" s="75">
        <v>7300</v>
      </c>
      <c r="E20" s="75">
        <v>780</v>
      </c>
      <c r="F20" s="75">
        <v>780</v>
      </c>
      <c r="G20" s="75">
        <f t="shared" ref="G20:G27" si="4">D20-E20</f>
        <v>6520</v>
      </c>
    </row>
    <row r="21" spans="1:7" x14ac:dyDescent="0.25">
      <c r="A21" s="85" t="s">
        <v>313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f t="shared" si="4"/>
        <v>0</v>
      </c>
    </row>
    <row r="22" spans="1:7" x14ac:dyDescent="0.25">
      <c r="A22" s="85" t="s">
        <v>314</v>
      </c>
      <c r="B22" s="75">
        <v>11500</v>
      </c>
      <c r="C22" s="75">
        <v>0</v>
      </c>
      <c r="D22" s="75">
        <v>11500</v>
      </c>
      <c r="E22" s="75">
        <v>0</v>
      </c>
      <c r="F22" s="75">
        <v>0</v>
      </c>
      <c r="G22" s="75">
        <f t="shared" si="4"/>
        <v>11500</v>
      </c>
    </row>
    <row r="23" spans="1:7" x14ac:dyDescent="0.25">
      <c r="A23" s="85" t="s">
        <v>315</v>
      </c>
      <c r="B23" s="75">
        <v>5150</v>
      </c>
      <c r="C23" s="75">
        <v>0</v>
      </c>
      <c r="D23" s="75">
        <v>5150</v>
      </c>
      <c r="E23" s="75">
        <v>0</v>
      </c>
      <c r="F23" s="75">
        <v>0</v>
      </c>
      <c r="G23" s="75">
        <f t="shared" si="4"/>
        <v>5150</v>
      </c>
    </row>
    <row r="24" spans="1:7" x14ac:dyDescent="0.25">
      <c r="A24" s="85" t="s">
        <v>316</v>
      </c>
      <c r="B24" s="75">
        <v>60000</v>
      </c>
      <c r="C24" s="75">
        <v>0</v>
      </c>
      <c r="D24" s="75">
        <v>60000</v>
      </c>
      <c r="E24" s="75">
        <v>5000</v>
      </c>
      <c r="F24" s="75">
        <v>5000</v>
      </c>
      <c r="G24" s="75">
        <f t="shared" si="4"/>
        <v>55000</v>
      </c>
    </row>
    <row r="25" spans="1:7" x14ac:dyDescent="0.25">
      <c r="A25" s="85" t="s">
        <v>317</v>
      </c>
      <c r="B25" s="75">
        <v>15000</v>
      </c>
      <c r="C25" s="75">
        <v>0</v>
      </c>
      <c r="D25" s="75">
        <v>15000</v>
      </c>
      <c r="E25" s="75">
        <v>0</v>
      </c>
      <c r="F25" s="75">
        <v>0</v>
      </c>
      <c r="G25" s="75">
        <f t="shared" si="4"/>
        <v>15000</v>
      </c>
    </row>
    <row r="26" spans="1:7" x14ac:dyDescent="0.25">
      <c r="A26" s="85" t="s">
        <v>318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4"/>
        <v>0</v>
      </c>
    </row>
    <row r="27" spans="1:7" x14ac:dyDescent="0.25">
      <c r="A27" s="85" t="s">
        <v>319</v>
      </c>
      <c r="B27" s="75">
        <v>14800</v>
      </c>
      <c r="C27" s="75">
        <v>0</v>
      </c>
      <c r="D27" s="75">
        <v>14800</v>
      </c>
      <c r="E27" s="75">
        <v>6612</v>
      </c>
      <c r="F27" s="75">
        <v>6612</v>
      </c>
      <c r="G27" s="75">
        <f t="shared" si="4"/>
        <v>8188</v>
      </c>
    </row>
    <row r="28" spans="1:7" x14ac:dyDescent="0.25">
      <c r="A28" s="84" t="s">
        <v>320</v>
      </c>
      <c r="B28" s="83">
        <f t="shared" ref="B28:G28" si="5">SUM(B29:B37)</f>
        <v>1337730.8999999999</v>
      </c>
      <c r="C28" s="83">
        <f t="shared" si="5"/>
        <v>0</v>
      </c>
      <c r="D28" s="83">
        <f t="shared" si="5"/>
        <v>1337730.8999999999</v>
      </c>
      <c r="E28" s="83">
        <f t="shared" si="5"/>
        <v>408653.74</v>
      </c>
      <c r="F28" s="83">
        <f t="shared" si="5"/>
        <v>408653.74</v>
      </c>
      <c r="G28" s="83">
        <f t="shared" si="5"/>
        <v>929077.15999999992</v>
      </c>
    </row>
    <row r="29" spans="1:7" x14ac:dyDescent="0.25">
      <c r="A29" s="85" t="s">
        <v>321</v>
      </c>
      <c r="B29" s="75">
        <v>55260</v>
      </c>
      <c r="C29" s="75">
        <v>0</v>
      </c>
      <c r="D29" s="75">
        <v>55260</v>
      </c>
      <c r="E29" s="75">
        <v>9138.85</v>
      </c>
      <c r="F29" s="75">
        <v>9138.85</v>
      </c>
      <c r="G29" s="75">
        <f>D29-E29</f>
        <v>46121.15</v>
      </c>
    </row>
    <row r="30" spans="1:7" x14ac:dyDescent="0.25">
      <c r="A30" s="85" t="s">
        <v>322</v>
      </c>
      <c r="B30" s="75">
        <v>162134.20000000001</v>
      </c>
      <c r="C30" s="75">
        <v>0</v>
      </c>
      <c r="D30" s="75">
        <v>162134.20000000001</v>
      </c>
      <c r="E30" s="75">
        <v>3480</v>
      </c>
      <c r="F30" s="75">
        <v>3480</v>
      </c>
      <c r="G30" s="75">
        <f t="shared" ref="G30:G37" si="6">D30-E30</f>
        <v>158654.20000000001</v>
      </c>
    </row>
    <row r="31" spans="1:7" x14ac:dyDescent="0.25">
      <c r="A31" s="85" t="s">
        <v>323</v>
      </c>
      <c r="B31" s="75">
        <v>147423</v>
      </c>
      <c r="C31" s="75">
        <v>0</v>
      </c>
      <c r="D31" s="75">
        <v>147423</v>
      </c>
      <c r="E31" s="75">
        <v>0</v>
      </c>
      <c r="F31" s="75">
        <v>0</v>
      </c>
      <c r="G31" s="75">
        <f t="shared" si="6"/>
        <v>147423</v>
      </c>
    </row>
    <row r="32" spans="1:7" x14ac:dyDescent="0.25">
      <c r="A32" s="85" t="s">
        <v>324</v>
      </c>
      <c r="B32" s="75">
        <v>31000</v>
      </c>
      <c r="C32" s="75">
        <v>0</v>
      </c>
      <c r="D32" s="75">
        <v>31000</v>
      </c>
      <c r="E32" s="75">
        <v>625.08000000000004</v>
      </c>
      <c r="F32" s="75">
        <v>625.08000000000004</v>
      </c>
      <c r="G32" s="75">
        <f t="shared" si="6"/>
        <v>30374.92</v>
      </c>
    </row>
    <row r="33" spans="1:7" ht="14.45" customHeight="1" x14ac:dyDescent="0.25">
      <c r="A33" s="85" t="s">
        <v>325</v>
      </c>
      <c r="B33" s="75">
        <v>102000</v>
      </c>
      <c r="C33" s="75">
        <v>0</v>
      </c>
      <c r="D33" s="75">
        <v>102000</v>
      </c>
      <c r="E33" s="75">
        <v>2166.1999999999998</v>
      </c>
      <c r="F33" s="75">
        <v>2166.1999999999998</v>
      </c>
      <c r="G33" s="75">
        <f t="shared" si="6"/>
        <v>99833.8</v>
      </c>
    </row>
    <row r="34" spans="1:7" ht="14.45" customHeight="1" x14ac:dyDescent="0.25">
      <c r="A34" s="85" t="s">
        <v>326</v>
      </c>
      <c r="B34" s="75">
        <v>6000</v>
      </c>
      <c r="C34" s="75">
        <v>0</v>
      </c>
      <c r="D34" s="75">
        <v>6000</v>
      </c>
      <c r="E34" s="75">
        <v>0</v>
      </c>
      <c r="F34" s="75">
        <v>0</v>
      </c>
      <c r="G34" s="75">
        <f t="shared" si="6"/>
        <v>6000</v>
      </c>
    </row>
    <row r="35" spans="1:7" ht="14.45" customHeight="1" x14ac:dyDescent="0.25">
      <c r="A35" s="85" t="s">
        <v>327</v>
      </c>
      <c r="B35" s="75">
        <v>4160</v>
      </c>
      <c r="C35" s="75">
        <v>0</v>
      </c>
      <c r="D35" s="75">
        <v>4160</v>
      </c>
      <c r="E35" s="75">
        <v>0</v>
      </c>
      <c r="F35" s="75">
        <v>0</v>
      </c>
      <c r="G35" s="75">
        <f t="shared" si="6"/>
        <v>4160</v>
      </c>
    </row>
    <row r="36" spans="1:7" ht="14.45" customHeight="1" x14ac:dyDescent="0.25">
      <c r="A36" s="85" t="s">
        <v>328</v>
      </c>
      <c r="B36" s="75">
        <v>726948</v>
      </c>
      <c r="C36" s="75">
        <v>0</v>
      </c>
      <c r="D36" s="75">
        <v>726948</v>
      </c>
      <c r="E36" s="75">
        <v>384636</v>
      </c>
      <c r="F36" s="75">
        <v>384636</v>
      </c>
      <c r="G36" s="75">
        <f t="shared" si="6"/>
        <v>342312</v>
      </c>
    </row>
    <row r="37" spans="1:7" ht="14.45" customHeight="1" x14ac:dyDescent="0.25">
      <c r="A37" s="85" t="s">
        <v>329</v>
      </c>
      <c r="B37" s="75">
        <v>102805.7</v>
      </c>
      <c r="C37" s="75">
        <v>0</v>
      </c>
      <c r="D37" s="75">
        <v>102805.7</v>
      </c>
      <c r="E37" s="75">
        <v>8607.61</v>
      </c>
      <c r="F37" s="75">
        <v>8607.61</v>
      </c>
      <c r="G37" s="75">
        <f t="shared" si="6"/>
        <v>94198.09</v>
      </c>
    </row>
    <row r="38" spans="1:7" x14ac:dyDescent="0.25">
      <c r="A38" s="84" t="s">
        <v>330</v>
      </c>
      <c r="B38" s="83">
        <f t="shared" ref="B38:G38" si="7">SUM(B39:B47)</f>
        <v>0</v>
      </c>
      <c r="C38" s="83">
        <f t="shared" si="7"/>
        <v>0</v>
      </c>
      <c r="D38" s="83">
        <f t="shared" si="7"/>
        <v>0</v>
      </c>
      <c r="E38" s="83">
        <f t="shared" si="7"/>
        <v>0</v>
      </c>
      <c r="F38" s="83">
        <f t="shared" si="7"/>
        <v>0</v>
      </c>
      <c r="G38" s="83">
        <f t="shared" si="7"/>
        <v>0</v>
      </c>
    </row>
    <row r="39" spans="1:7" x14ac:dyDescent="0.25">
      <c r="A39" s="85" t="s">
        <v>331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332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8">D40-E40</f>
        <v>0</v>
      </c>
    </row>
    <row r="41" spans="1:7" x14ac:dyDescent="0.25">
      <c r="A41" s="85" t="s">
        <v>333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8"/>
        <v>0</v>
      </c>
    </row>
    <row r="42" spans="1:7" x14ac:dyDescent="0.25">
      <c r="A42" s="85" t="s">
        <v>334</v>
      </c>
      <c r="B42" s="75">
        <v>0</v>
      </c>
      <c r="C42" s="75">
        <v>0</v>
      </c>
      <c r="D42" s="75">
        <v>0</v>
      </c>
      <c r="E42" s="75">
        <v>0</v>
      </c>
      <c r="F42" s="75">
        <v>0</v>
      </c>
      <c r="G42" s="75">
        <f t="shared" si="8"/>
        <v>0</v>
      </c>
    </row>
    <row r="43" spans="1:7" x14ac:dyDescent="0.25">
      <c r="A43" s="85" t="s">
        <v>335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f t="shared" si="8"/>
        <v>0</v>
      </c>
    </row>
    <row r="44" spans="1:7" x14ac:dyDescent="0.25">
      <c r="A44" s="85" t="s">
        <v>336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8"/>
        <v>0</v>
      </c>
    </row>
    <row r="45" spans="1:7" x14ac:dyDescent="0.25">
      <c r="A45" s="85" t="s">
        <v>337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8"/>
        <v>0</v>
      </c>
    </row>
    <row r="46" spans="1:7" x14ac:dyDescent="0.25">
      <c r="A46" s="85" t="s">
        <v>338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8"/>
        <v>0</v>
      </c>
    </row>
    <row r="47" spans="1:7" x14ac:dyDescent="0.25">
      <c r="A47" s="85" t="s">
        <v>339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8"/>
        <v>0</v>
      </c>
    </row>
    <row r="48" spans="1:7" x14ac:dyDescent="0.25">
      <c r="A48" s="84" t="s">
        <v>340</v>
      </c>
      <c r="B48" s="83">
        <f t="shared" ref="B48:G48" si="9">SUM(B49:B57)</f>
        <v>27000</v>
      </c>
      <c r="C48" s="83">
        <f t="shared" si="9"/>
        <v>0</v>
      </c>
      <c r="D48" s="83">
        <f t="shared" si="9"/>
        <v>27000</v>
      </c>
      <c r="E48" s="83">
        <f t="shared" si="9"/>
        <v>0</v>
      </c>
      <c r="F48" s="83">
        <f t="shared" si="9"/>
        <v>0</v>
      </c>
      <c r="G48" s="83">
        <f t="shared" si="9"/>
        <v>27000</v>
      </c>
    </row>
    <row r="49" spans="1:7" x14ac:dyDescent="0.25">
      <c r="A49" s="85" t="s">
        <v>341</v>
      </c>
      <c r="B49" s="75">
        <v>27000</v>
      </c>
      <c r="C49" s="75">
        <v>0</v>
      </c>
      <c r="D49" s="75">
        <v>27000</v>
      </c>
      <c r="E49" s="75">
        <v>0</v>
      </c>
      <c r="F49" s="75">
        <v>0</v>
      </c>
      <c r="G49" s="75">
        <f>D49-E49</f>
        <v>27000</v>
      </c>
    </row>
    <row r="50" spans="1:7" x14ac:dyDescent="0.25">
      <c r="A50" s="85" t="s">
        <v>342</v>
      </c>
      <c r="B50" s="75">
        <v>0</v>
      </c>
      <c r="C50" s="75">
        <v>0</v>
      </c>
      <c r="D50" s="75">
        <v>0</v>
      </c>
      <c r="E50" s="75">
        <v>0</v>
      </c>
      <c r="F50" s="75">
        <v>0</v>
      </c>
      <c r="G50" s="75">
        <f t="shared" ref="G50:G57" si="10">D50-E50</f>
        <v>0</v>
      </c>
    </row>
    <row r="51" spans="1:7" x14ac:dyDescent="0.25">
      <c r="A51" s="85" t="s">
        <v>343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f t="shared" si="10"/>
        <v>0</v>
      </c>
    </row>
    <row r="52" spans="1:7" x14ac:dyDescent="0.25">
      <c r="A52" s="85" t="s">
        <v>344</v>
      </c>
      <c r="B52" s="75">
        <v>0</v>
      </c>
      <c r="C52" s="75">
        <v>0</v>
      </c>
      <c r="D52" s="75">
        <v>0</v>
      </c>
      <c r="E52" s="75">
        <v>0</v>
      </c>
      <c r="F52" s="75">
        <v>0</v>
      </c>
      <c r="G52" s="75">
        <f t="shared" si="10"/>
        <v>0</v>
      </c>
    </row>
    <row r="53" spans="1:7" x14ac:dyDescent="0.25">
      <c r="A53" s="85" t="s">
        <v>345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si="10"/>
        <v>0</v>
      </c>
    </row>
    <row r="54" spans="1:7" x14ac:dyDescent="0.25">
      <c r="A54" s="85" t="s">
        <v>346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f t="shared" si="10"/>
        <v>0</v>
      </c>
    </row>
    <row r="55" spans="1:7" x14ac:dyDescent="0.25">
      <c r="A55" s="85" t="s">
        <v>347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10"/>
        <v>0</v>
      </c>
    </row>
    <row r="56" spans="1:7" x14ac:dyDescent="0.25">
      <c r="A56" s="85" t="s">
        <v>348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10"/>
        <v>0</v>
      </c>
    </row>
    <row r="57" spans="1:7" x14ac:dyDescent="0.25">
      <c r="A57" s="85" t="s">
        <v>349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f t="shared" si="10"/>
        <v>0</v>
      </c>
    </row>
    <row r="58" spans="1:7" x14ac:dyDescent="0.25">
      <c r="A58" s="84" t="s">
        <v>350</v>
      </c>
      <c r="B58" s="83">
        <f t="shared" ref="B58:G58" si="11">SUM(B59:B61)</f>
        <v>0</v>
      </c>
      <c r="C58" s="83">
        <f t="shared" si="11"/>
        <v>0</v>
      </c>
      <c r="D58" s="83">
        <f t="shared" si="11"/>
        <v>0</v>
      </c>
      <c r="E58" s="83">
        <f t="shared" si="11"/>
        <v>0</v>
      </c>
      <c r="F58" s="83">
        <f t="shared" si="11"/>
        <v>0</v>
      </c>
      <c r="G58" s="83">
        <f t="shared" si="11"/>
        <v>0</v>
      </c>
    </row>
    <row r="59" spans="1:7" x14ac:dyDescent="0.25">
      <c r="A59" s="85" t="s">
        <v>351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f>D59-E59</f>
        <v>0</v>
      </c>
    </row>
    <row r="60" spans="1:7" x14ac:dyDescent="0.25">
      <c r="A60" s="85" t="s">
        <v>352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12">D60-E60</f>
        <v>0</v>
      </c>
    </row>
    <row r="61" spans="1:7" x14ac:dyDescent="0.25">
      <c r="A61" s="85" t="s">
        <v>353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12"/>
        <v>0</v>
      </c>
    </row>
    <row r="62" spans="1:7" x14ac:dyDescent="0.25">
      <c r="A62" s="84" t="s">
        <v>354</v>
      </c>
      <c r="B62" s="83">
        <f t="shared" ref="B62:G62" si="13">SUM(B63:B67,B69:B70)</f>
        <v>0</v>
      </c>
      <c r="C62" s="83">
        <f t="shared" si="13"/>
        <v>0</v>
      </c>
      <c r="D62" s="83">
        <f t="shared" si="13"/>
        <v>0</v>
      </c>
      <c r="E62" s="83">
        <f t="shared" si="13"/>
        <v>0</v>
      </c>
      <c r="F62" s="83">
        <f t="shared" si="13"/>
        <v>0</v>
      </c>
      <c r="G62" s="83">
        <f t="shared" si="13"/>
        <v>0</v>
      </c>
    </row>
    <row r="63" spans="1:7" x14ac:dyDescent="0.25">
      <c r="A63" s="85" t="s">
        <v>355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356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4">D64-E64</f>
        <v>0</v>
      </c>
    </row>
    <row r="65" spans="1:7" x14ac:dyDescent="0.25">
      <c r="A65" s="85" t="s">
        <v>357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4"/>
        <v>0</v>
      </c>
    </row>
    <row r="66" spans="1:7" x14ac:dyDescent="0.25">
      <c r="A66" s="85" t="s">
        <v>358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4"/>
        <v>0</v>
      </c>
    </row>
    <row r="67" spans="1:7" x14ac:dyDescent="0.25">
      <c r="A67" s="85" t="s">
        <v>359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4"/>
        <v>0</v>
      </c>
    </row>
    <row r="68" spans="1:7" x14ac:dyDescent="0.25">
      <c r="A68" s="85" t="s">
        <v>360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4"/>
        <v>0</v>
      </c>
    </row>
    <row r="69" spans="1:7" x14ac:dyDescent="0.25">
      <c r="A69" s="85" t="s">
        <v>361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4"/>
        <v>0</v>
      </c>
    </row>
    <row r="70" spans="1:7" x14ac:dyDescent="0.25">
      <c r="A70" s="85" t="s">
        <v>362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4"/>
        <v>0</v>
      </c>
    </row>
    <row r="71" spans="1:7" x14ac:dyDescent="0.25">
      <c r="A71" s="84" t="s">
        <v>363</v>
      </c>
      <c r="B71" s="83">
        <f t="shared" ref="B71:G71" si="15">SUM(B72:B74)</f>
        <v>0</v>
      </c>
      <c r="C71" s="83">
        <f t="shared" si="15"/>
        <v>0</v>
      </c>
      <c r="D71" s="83">
        <f t="shared" si="15"/>
        <v>0</v>
      </c>
      <c r="E71" s="83">
        <f t="shared" si="15"/>
        <v>0</v>
      </c>
      <c r="F71" s="83">
        <f t="shared" si="15"/>
        <v>0</v>
      </c>
      <c r="G71" s="83">
        <f t="shared" si="15"/>
        <v>0</v>
      </c>
    </row>
    <row r="72" spans="1:7" x14ac:dyDescent="0.25">
      <c r="A72" s="85" t="s">
        <v>364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365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6">D73-E73</f>
        <v>0</v>
      </c>
    </row>
    <row r="74" spans="1:7" x14ac:dyDescent="0.25">
      <c r="A74" s="85" t="s">
        <v>366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6"/>
        <v>0</v>
      </c>
    </row>
    <row r="75" spans="1:7" x14ac:dyDescent="0.25">
      <c r="A75" s="84" t="s">
        <v>367</v>
      </c>
      <c r="B75" s="83">
        <f t="shared" ref="B75:G75" si="17">SUM(B76:B82)</f>
        <v>0</v>
      </c>
      <c r="C75" s="83">
        <f t="shared" si="17"/>
        <v>0</v>
      </c>
      <c r="D75" s="83">
        <f t="shared" si="17"/>
        <v>0</v>
      </c>
      <c r="E75" s="83">
        <f t="shared" si="17"/>
        <v>0</v>
      </c>
      <c r="F75" s="83">
        <f t="shared" si="17"/>
        <v>0</v>
      </c>
      <c r="G75" s="83">
        <f t="shared" si="17"/>
        <v>0</v>
      </c>
    </row>
    <row r="76" spans="1:7" x14ac:dyDescent="0.25">
      <c r="A76" s="85" t="s">
        <v>368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369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8">D77-E77</f>
        <v>0</v>
      </c>
    </row>
    <row r="78" spans="1:7" x14ac:dyDescent="0.25">
      <c r="A78" s="85" t="s">
        <v>370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8"/>
        <v>0</v>
      </c>
    </row>
    <row r="79" spans="1:7" x14ac:dyDescent="0.25">
      <c r="A79" s="85" t="s">
        <v>371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8"/>
        <v>0</v>
      </c>
    </row>
    <row r="80" spans="1:7" x14ac:dyDescent="0.25">
      <c r="A80" s="85" t="s">
        <v>372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8"/>
        <v>0</v>
      </c>
    </row>
    <row r="81" spans="1:7" x14ac:dyDescent="0.25">
      <c r="A81" s="85" t="s">
        <v>373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8"/>
        <v>0</v>
      </c>
    </row>
    <row r="82" spans="1:7" x14ac:dyDescent="0.25">
      <c r="A82" s="85" t="s">
        <v>374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8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375</v>
      </c>
      <c r="B84" s="83">
        <f t="shared" ref="B84:G84" si="19">SUM(B85,B93,B103,B113,B123,B133,B137,B146,B150)</f>
        <v>0</v>
      </c>
      <c r="C84" s="83">
        <f t="shared" si="19"/>
        <v>0</v>
      </c>
      <c r="D84" s="83">
        <f t="shared" si="19"/>
        <v>0</v>
      </c>
      <c r="E84" s="83">
        <f t="shared" si="19"/>
        <v>0</v>
      </c>
      <c r="F84" s="83">
        <f t="shared" si="19"/>
        <v>0</v>
      </c>
      <c r="G84" s="83">
        <f t="shared" si="19"/>
        <v>0</v>
      </c>
    </row>
    <row r="85" spans="1:7" x14ac:dyDescent="0.25">
      <c r="A85" s="84" t="s">
        <v>302</v>
      </c>
      <c r="B85" s="83">
        <f t="shared" ref="B85:G85" si="20">SUM(B86:B92)</f>
        <v>0</v>
      </c>
      <c r="C85" s="83">
        <f t="shared" si="20"/>
        <v>0</v>
      </c>
      <c r="D85" s="83">
        <f t="shared" si="20"/>
        <v>0</v>
      </c>
      <c r="E85" s="83">
        <f t="shared" si="20"/>
        <v>0</v>
      </c>
      <c r="F85" s="83">
        <f t="shared" si="20"/>
        <v>0</v>
      </c>
      <c r="G85" s="83">
        <f t="shared" si="20"/>
        <v>0</v>
      </c>
    </row>
    <row r="86" spans="1:7" x14ac:dyDescent="0.25">
      <c r="A86" s="85" t="s">
        <v>303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304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21">D87-E87</f>
        <v>0</v>
      </c>
    </row>
    <row r="88" spans="1:7" x14ac:dyDescent="0.25">
      <c r="A88" s="85" t="s">
        <v>305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21"/>
        <v>0</v>
      </c>
    </row>
    <row r="89" spans="1:7" x14ac:dyDescent="0.25">
      <c r="A89" s="85" t="s">
        <v>306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21"/>
        <v>0</v>
      </c>
    </row>
    <row r="90" spans="1:7" x14ac:dyDescent="0.25">
      <c r="A90" s="85" t="s">
        <v>307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21"/>
        <v>0</v>
      </c>
    </row>
    <row r="91" spans="1:7" x14ac:dyDescent="0.25">
      <c r="A91" s="85" t="s">
        <v>308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21"/>
        <v>0</v>
      </c>
    </row>
    <row r="92" spans="1:7" x14ac:dyDescent="0.25">
      <c r="A92" s="85" t="s">
        <v>309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21"/>
        <v>0</v>
      </c>
    </row>
    <row r="93" spans="1:7" x14ac:dyDescent="0.25">
      <c r="A93" s="84" t="s">
        <v>310</v>
      </c>
      <c r="B93" s="83">
        <f t="shared" ref="B93:G93" si="22">SUM(B94:B102)</f>
        <v>0</v>
      </c>
      <c r="C93" s="83">
        <f t="shared" si="22"/>
        <v>0</v>
      </c>
      <c r="D93" s="83">
        <f t="shared" si="22"/>
        <v>0</v>
      </c>
      <c r="E93" s="83">
        <f t="shared" si="22"/>
        <v>0</v>
      </c>
      <c r="F93" s="83">
        <f t="shared" si="22"/>
        <v>0</v>
      </c>
      <c r="G93" s="83">
        <f t="shared" si="22"/>
        <v>0</v>
      </c>
    </row>
    <row r="94" spans="1:7" x14ac:dyDescent="0.25">
      <c r="A94" s="85" t="s">
        <v>311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312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3">D95-E95</f>
        <v>0</v>
      </c>
    </row>
    <row r="96" spans="1:7" x14ac:dyDescent="0.25">
      <c r="A96" s="85" t="s">
        <v>313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3"/>
        <v>0</v>
      </c>
    </row>
    <row r="97" spans="1:7" x14ac:dyDescent="0.25">
      <c r="A97" s="85" t="s">
        <v>314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3"/>
        <v>0</v>
      </c>
    </row>
    <row r="98" spans="1:7" x14ac:dyDescent="0.25">
      <c r="A98" s="87" t="s">
        <v>315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3"/>
        <v>0</v>
      </c>
    </row>
    <row r="99" spans="1:7" x14ac:dyDescent="0.25">
      <c r="A99" s="85" t="s">
        <v>316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3"/>
        <v>0</v>
      </c>
    </row>
    <row r="100" spans="1:7" x14ac:dyDescent="0.25">
      <c r="A100" s="85" t="s">
        <v>317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3"/>
        <v>0</v>
      </c>
    </row>
    <row r="101" spans="1:7" x14ac:dyDescent="0.25">
      <c r="A101" s="85" t="s">
        <v>318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3"/>
        <v>0</v>
      </c>
    </row>
    <row r="102" spans="1:7" x14ac:dyDescent="0.25">
      <c r="A102" s="85" t="s">
        <v>319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3"/>
        <v>0</v>
      </c>
    </row>
    <row r="103" spans="1:7" x14ac:dyDescent="0.25">
      <c r="A103" s="84" t="s">
        <v>320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25">
      <c r="A104" s="85" t="s">
        <v>321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25">
      <c r="A105" s="85" t="s">
        <v>322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4">D105-E105</f>
        <v>0</v>
      </c>
    </row>
    <row r="106" spans="1:7" x14ac:dyDescent="0.25">
      <c r="A106" s="85" t="s">
        <v>323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4"/>
        <v>0</v>
      </c>
    </row>
    <row r="107" spans="1:7" x14ac:dyDescent="0.25">
      <c r="A107" s="85" t="s">
        <v>324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4"/>
        <v>0</v>
      </c>
    </row>
    <row r="108" spans="1:7" x14ac:dyDescent="0.25">
      <c r="A108" s="85" t="s">
        <v>325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4"/>
        <v>0</v>
      </c>
    </row>
    <row r="109" spans="1:7" x14ac:dyDescent="0.25">
      <c r="A109" s="85" t="s">
        <v>326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4"/>
        <v>0</v>
      </c>
    </row>
    <row r="110" spans="1:7" x14ac:dyDescent="0.25">
      <c r="A110" s="85" t="s">
        <v>327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4"/>
        <v>0</v>
      </c>
    </row>
    <row r="111" spans="1:7" x14ac:dyDescent="0.25">
      <c r="A111" s="85" t="s">
        <v>328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4"/>
        <v>0</v>
      </c>
    </row>
    <row r="112" spans="1:7" x14ac:dyDescent="0.25">
      <c r="A112" s="85" t="s">
        <v>329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4"/>
        <v>0</v>
      </c>
    </row>
    <row r="113" spans="1:7" x14ac:dyDescent="0.25">
      <c r="A113" s="84" t="s">
        <v>330</v>
      </c>
      <c r="B113" s="83">
        <f t="shared" ref="B113:G113" si="25">SUM(B114:B122)</f>
        <v>0</v>
      </c>
      <c r="C113" s="83">
        <f t="shared" si="25"/>
        <v>0</v>
      </c>
      <c r="D113" s="83">
        <f t="shared" si="25"/>
        <v>0</v>
      </c>
      <c r="E113" s="83">
        <f t="shared" si="25"/>
        <v>0</v>
      </c>
      <c r="F113" s="83">
        <f t="shared" si="25"/>
        <v>0</v>
      </c>
      <c r="G113" s="83">
        <f t="shared" si="25"/>
        <v>0</v>
      </c>
    </row>
    <row r="114" spans="1:7" x14ac:dyDescent="0.25">
      <c r="A114" s="85" t="s">
        <v>331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332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6">D115-E115</f>
        <v>0</v>
      </c>
    </row>
    <row r="116" spans="1:7" x14ac:dyDescent="0.25">
      <c r="A116" s="85" t="s">
        <v>333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6"/>
        <v>0</v>
      </c>
    </row>
    <row r="117" spans="1:7" x14ac:dyDescent="0.25">
      <c r="A117" s="85" t="s">
        <v>334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6"/>
        <v>0</v>
      </c>
    </row>
    <row r="118" spans="1:7" x14ac:dyDescent="0.25">
      <c r="A118" s="85" t="s">
        <v>335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6"/>
        <v>0</v>
      </c>
    </row>
    <row r="119" spans="1:7" x14ac:dyDescent="0.25">
      <c r="A119" s="85" t="s">
        <v>336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6"/>
        <v>0</v>
      </c>
    </row>
    <row r="120" spans="1:7" x14ac:dyDescent="0.25">
      <c r="A120" s="85" t="s">
        <v>337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6"/>
        <v>0</v>
      </c>
    </row>
    <row r="121" spans="1:7" x14ac:dyDescent="0.25">
      <c r="A121" s="85" t="s">
        <v>338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6"/>
        <v>0</v>
      </c>
    </row>
    <row r="122" spans="1:7" x14ac:dyDescent="0.25">
      <c r="A122" s="85" t="s">
        <v>339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6"/>
        <v>0</v>
      </c>
    </row>
    <row r="123" spans="1:7" x14ac:dyDescent="0.25">
      <c r="A123" s="84" t="s">
        <v>340</v>
      </c>
      <c r="B123" s="83">
        <f t="shared" ref="B123:G123" si="27">SUM(B124:B132)</f>
        <v>0</v>
      </c>
      <c r="C123" s="83">
        <f t="shared" si="27"/>
        <v>0</v>
      </c>
      <c r="D123" s="83">
        <f t="shared" si="27"/>
        <v>0</v>
      </c>
      <c r="E123" s="83">
        <f t="shared" si="27"/>
        <v>0</v>
      </c>
      <c r="F123" s="83">
        <f t="shared" si="27"/>
        <v>0</v>
      </c>
      <c r="G123" s="83">
        <f t="shared" si="27"/>
        <v>0</v>
      </c>
    </row>
    <row r="124" spans="1:7" x14ac:dyDescent="0.25">
      <c r="A124" s="85" t="s">
        <v>341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342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8">D125-E125</f>
        <v>0</v>
      </c>
    </row>
    <row r="126" spans="1:7" x14ac:dyDescent="0.25">
      <c r="A126" s="85" t="s">
        <v>343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8"/>
        <v>0</v>
      </c>
    </row>
    <row r="127" spans="1:7" x14ac:dyDescent="0.25">
      <c r="A127" s="85" t="s">
        <v>344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8"/>
        <v>0</v>
      </c>
    </row>
    <row r="128" spans="1:7" x14ac:dyDescent="0.25">
      <c r="A128" s="85" t="s">
        <v>345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8"/>
        <v>0</v>
      </c>
    </row>
    <row r="129" spans="1:7" x14ac:dyDescent="0.25">
      <c r="A129" s="85" t="s">
        <v>346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8"/>
        <v>0</v>
      </c>
    </row>
    <row r="130" spans="1:7" x14ac:dyDescent="0.25">
      <c r="A130" s="85" t="s">
        <v>347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8"/>
        <v>0</v>
      </c>
    </row>
    <row r="131" spans="1:7" x14ac:dyDescent="0.25">
      <c r="A131" s="85" t="s">
        <v>348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8"/>
        <v>0</v>
      </c>
    </row>
    <row r="132" spans="1:7" x14ac:dyDescent="0.25">
      <c r="A132" s="85" t="s">
        <v>349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8"/>
        <v>0</v>
      </c>
    </row>
    <row r="133" spans="1:7" x14ac:dyDescent="0.25">
      <c r="A133" s="84" t="s">
        <v>350</v>
      </c>
      <c r="B133" s="83">
        <f t="shared" ref="B133:G133" si="29">SUM(B134:B136)</f>
        <v>0</v>
      </c>
      <c r="C133" s="83">
        <f t="shared" si="29"/>
        <v>0</v>
      </c>
      <c r="D133" s="83">
        <f t="shared" si="29"/>
        <v>0</v>
      </c>
      <c r="E133" s="83">
        <f t="shared" si="29"/>
        <v>0</v>
      </c>
      <c r="F133" s="83">
        <f t="shared" si="29"/>
        <v>0</v>
      </c>
      <c r="G133" s="83">
        <f t="shared" si="29"/>
        <v>0</v>
      </c>
    </row>
    <row r="134" spans="1:7" x14ac:dyDescent="0.25">
      <c r="A134" s="85" t="s">
        <v>351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352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30">D135-E135</f>
        <v>0</v>
      </c>
    </row>
    <row r="136" spans="1:7" x14ac:dyDescent="0.25">
      <c r="A136" s="85" t="s">
        <v>353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30"/>
        <v>0</v>
      </c>
    </row>
    <row r="137" spans="1:7" x14ac:dyDescent="0.25">
      <c r="A137" s="84" t="s">
        <v>354</v>
      </c>
      <c r="B137" s="83">
        <f t="shared" ref="B137:G137" si="31">SUM(B138:B142,B144:B145)</f>
        <v>0</v>
      </c>
      <c r="C137" s="83">
        <f t="shared" si="31"/>
        <v>0</v>
      </c>
      <c r="D137" s="83">
        <f t="shared" si="31"/>
        <v>0</v>
      </c>
      <c r="E137" s="83">
        <f t="shared" si="31"/>
        <v>0</v>
      </c>
      <c r="F137" s="83">
        <f t="shared" si="31"/>
        <v>0</v>
      </c>
      <c r="G137" s="83">
        <f t="shared" si="31"/>
        <v>0</v>
      </c>
    </row>
    <row r="138" spans="1:7" x14ac:dyDescent="0.25">
      <c r="A138" s="85" t="s">
        <v>355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356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2">D139-E139</f>
        <v>0</v>
      </c>
    </row>
    <row r="140" spans="1:7" x14ac:dyDescent="0.25">
      <c r="A140" s="85" t="s">
        <v>357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2"/>
        <v>0</v>
      </c>
    </row>
    <row r="141" spans="1:7" x14ac:dyDescent="0.25">
      <c r="A141" s="85" t="s">
        <v>358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2"/>
        <v>0</v>
      </c>
    </row>
    <row r="142" spans="1:7" x14ac:dyDescent="0.25">
      <c r="A142" s="85" t="s">
        <v>359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2"/>
        <v>0</v>
      </c>
    </row>
    <row r="143" spans="1:7" x14ac:dyDescent="0.25">
      <c r="A143" s="85" t="s">
        <v>360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2"/>
        <v>0</v>
      </c>
    </row>
    <row r="144" spans="1:7" x14ac:dyDescent="0.25">
      <c r="A144" s="85" t="s">
        <v>361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2"/>
        <v>0</v>
      </c>
    </row>
    <row r="145" spans="1:7" x14ac:dyDescent="0.25">
      <c r="A145" s="85" t="s">
        <v>362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2"/>
        <v>0</v>
      </c>
    </row>
    <row r="146" spans="1:7" x14ac:dyDescent="0.25">
      <c r="A146" s="84" t="s">
        <v>363</v>
      </c>
      <c r="B146" s="83">
        <f t="shared" ref="B146:G146" si="33">SUM(B147:B149)</f>
        <v>0</v>
      </c>
      <c r="C146" s="83">
        <f t="shared" si="33"/>
        <v>0</v>
      </c>
      <c r="D146" s="83">
        <f t="shared" si="33"/>
        <v>0</v>
      </c>
      <c r="E146" s="83">
        <f t="shared" si="33"/>
        <v>0</v>
      </c>
      <c r="F146" s="83">
        <f t="shared" si="33"/>
        <v>0</v>
      </c>
      <c r="G146" s="83">
        <f t="shared" si="33"/>
        <v>0</v>
      </c>
    </row>
    <row r="147" spans="1:7" x14ac:dyDescent="0.25">
      <c r="A147" s="85" t="s">
        <v>364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365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4">D148-E148</f>
        <v>0</v>
      </c>
    </row>
    <row r="149" spans="1:7" x14ac:dyDescent="0.25">
      <c r="A149" s="85" t="s">
        <v>366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4"/>
        <v>0</v>
      </c>
    </row>
    <row r="150" spans="1:7" x14ac:dyDescent="0.25">
      <c r="A150" s="84" t="s">
        <v>367</v>
      </c>
      <c r="B150" s="83">
        <f t="shared" ref="B150:G150" si="35">SUM(B151:B157)</f>
        <v>0</v>
      </c>
      <c r="C150" s="83">
        <f t="shared" si="35"/>
        <v>0</v>
      </c>
      <c r="D150" s="83">
        <f t="shared" si="35"/>
        <v>0</v>
      </c>
      <c r="E150" s="83">
        <f t="shared" si="35"/>
        <v>0</v>
      </c>
      <c r="F150" s="83">
        <f t="shared" si="35"/>
        <v>0</v>
      </c>
      <c r="G150" s="83">
        <f t="shared" si="35"/>
        <v>0</v>
      </c>
    </row>
    <row r="151" spans="1:7" x14ac:dyDescent="0.25">
      <c r="A151" s="85" t="s">
        <v>368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369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6">D152-E152</f>
        <v>0</v>
      </c>
    </row>
    <row r="153" spans="1:7" x14ac:dyDescent="0.25">
      <c r="A153" s="85" t="s">
        <v>370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6"/>
        <v>0</v>
      </c>
    </row>
    <row r="154" spans="1:7" x14ac:dyDescent="0.25">
      <c r="A154" s="87" t="s">
        <v>371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6"/>
        <v>0</v>
      </c>
    </row>
    <row r="155" spans="1:7" x14ac:dyDescent="0.25">
      <c r="A155" s="85" t="s">
        <v>372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6"/>
        <v>0</v>
      </c>
    </row>
    <row r="156" spans="1:7" x14ac:dyDescent="0.25">
      <c r="A156" s="85" t="s">
        <v>373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6"/>
        <v>0</v>
      </c>
    </row>
    <row r="157" spans="1:7" x14ac:dyDescent="0.25">
      <c r="A157" s="85" t="s">
        <v>374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6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376</v>
      </c>
      <c r="B159" s="90">
        <f t="shared" ref="B159:G159" si="37">B9+B84</f>
        <v>5037552</v>
      </c>
      <c r="C159" s="90">
        <f t="shared" si="37"/>
        <v>0</v>
      </c>
      <c r="D159" s="90">
        <f t="shared" si="37"/>
        <v>5037552</v>
      </c>
      <c r="E159" s="90">
        <f t="shared" si="37"/>
        <v>868660.32000000007</v>
      </c>
      <c r="F159" s="90">
        <f t="shared" si="37"/>
        <v>868660.32000000007</v>
      </c>
      <c r="G159" s="90">
        <f t="shared" si="37"/>
        <v>4168891.6799999997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  <row r="162" spans="1:1" x14ac:dyDescent="0.25">
      <c r="A162" t="s">
        <v>586</v>
      </c>
    </row>
  </sheetData>
  <protectedRanges>
    <protectedRange sqref="B84:G84 B9:G9" name="Rango1_2"/>
  </protectedRanges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rintOptions horizontalCentered="1"/>
  <pageMargins left="0.23622047244094491" right="0.23622047244094491" top="0.74803149606299213" bottom="0.74803149606299213" header="0.31496062992125984" footer="0.31496062992125984"/>
  <pageSetup scale="49" fitToHeight="2" orientation="portrait" horizontalDpi="1200" verticalDpi="1200" r:id="rId1"/>
  <ignoredErrors>
    <ignoredError sqref="B9:G10 B21:G21 B18:F18 C37 B28:F28 B39:G47 B38:F38 B50:G57 B48:F48 B59:G61 B58:F58 B63:G70 B62:F62 B71:F92 B94:F159 B93:C93 E93:F93 B12:G12 C11 B14:G14 C13 B16:G17 C15 C19 C20 B26:G26 C22 C23 C24 C25 C27 C29 C30 C31 C32 C33 C34 C35 C36 C49 E49:G49 G11 G13 G15 G19 G20 E22:G22 E23:G23 G24 E25:G25 G27 G29 G30 E31:G31 G32 G33 E34:G34 E35:G35 G36 G37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  <pageSetUpPr fitToPage="1"/>
  </sheetPr>
  <dimension ref="A1:G32"/>
  <sheetViews>
    <sheetView showGridLines="0" topLeftCell="A2" zoomScale="75" zoomScaleNormal="75" workbookViewId="0">
      <selection activeCell="A34" sqref="A34"/>
    </sheetView>
  </sheetViews>
  <sheetFormatPr baseColWidth="10" defaultColWidth="11" defaultRowHeight="15" x14ac:dyDescent="0.25"/>
  <cols>
    <col min="1" max="1" width="58.140625" customWidth="1"/>
    <col min="2" max="7" width="21.5703125" customWidth="1"/>
  </cols>
  <sheetData>
    <row r="1" spans="1:7" ht="35.450000000000003" customHeight="1" x14ac:dyDescent="0.25">
      <c r="A1" s="168" t="s">
        <v>377</v>
      </c>
      <c r="B1" s="181"/>
      <c r="C1" s="181"/>
      <c r="D1" s="181"/>
      <c r="E1" s="181"/>
      <c r="F1" s="181"/>
      <c r="G1" s="182"/>
    </row>
    <row r="2" spans="1:7" ht="15" customHeight="1" x14ac:dyDescent="0.25">
      <c r="A2" s="171" t="str">
        <f>'Formato 1'!A2</f>
        <v>INSTITUTO MUNICIPAL DE SALAMANCA PARA LAS MUJERES</v>
      </c>
      <c r="B2" s="172"/>
      <c r="C2" s="172"/>
      <c r="D2" s="172"/>
      <c r="E2" s="172"/>
      <c r="F2" s="172"/>
      <c r="G2" s="173"/>
    </row>
    <row r="3" spans="1:7" ht="15" customHeight="1" x14ac:dyDescent="0.25">
      <c r="A3" s="162" t="s">
        <v>294</v>
      </c>
      <c r="B3" s="163"/>
      <c r="C3" s="163"/>
      <c r="D3" s="163"/>
      <c r="E3" s="163"/>
      <c r="F3" s="163"/>
      <c r="G3" s="164"/>
    </row>
    <row r="4" spans="1:7" ht="15" customHeight="1" x14ac:dyDescent="0.25">
      <c r="A4" s="157" t="s">
        <v>378</v>
      </c>
      <c r="B4" s="158"/>
      <c r="C4" s="158"/>
      <c r="D4" s="158"/>
      <c r="E4" s="158"/>
      <c r="F4" s="158"/>
      <c r="G4" s="159"/>
    </row>
    <row r="5" spans="1:7" ht="15" customHeight="1" x14ac:dyDescent="0.25">
      <c r="A5" s="162" t="str">
        <f>'Formato 3'!A4</f>
        <v>Del 1 de enero al 31 de marzo de 2026</v>
      </c>
      <c r="B5" s="163"/>
      <c r="C5" s="163"/>
      <c r="D5" s="163"/>
      <c r="E5" s="163"/>
      <c r="F5" s="163"/>
      <c r="G5" s="164"/>
    </row>
    <row r="6" spans="1:7" x14ac:dyDescent="0.25">
      <c r="A6" s="165" t="s">
        <v>2</v>
      </c>
      <c r="B6" s="166"/>
      <c r="C6" s="166"/>
      <c r="D6" s="166"/>
      <c r="E6" s="166"/>
      <c r="F6" s="166"/>
      <c r="G6" s="167"/>
    </row>
    <row r="7" spans="1:7" ht="15" customHeight="1" x14ac:dyDescent="0.25">
      <c r="A7" s="176" t="s">
        <v>5</v>
      </c>
      <c r="B7" s="178" t="s">
        <v>296</v>
      </c>
      <c r="C7" s="178"/>
      <c r="D7" s="178"/>
      <c r="E7" s="178"/>
      <c r="F7" s="178"/>
      <c r="G7" s="180" t="s">
        <v>297</v>
      </c>
    </row>
    <row r="8" spans="1:7" ht="30" x14ac:dyDescent="0.25">
      <c r="A8" s="177"/>
      <c r="B8" s="25" t="s">
        <v>202</v>
      </c>
      <c r="C8" s="7" t="s">
        <v>228</v>
      </c>
      <c r="D8" s="25" t="s">
        <v>229</v>
      </c>
      <c r="E8" s="25" t="s">
        <v>187</v>
      </c>
      <c r="F8" s="25" t="s">
        <v>203</v>
      </c>
      <c r="G8" s="179"/>
    </row>
    <row r="9" spans="1:7" ht="15.75" customHeight="1" x14ac:dyDescent="0.25">
      <c r="A9" s="26" t="s">
        <v>379</v>
      </c>
      <c r="B9" s="30">
        <f>SUM(B10:B17)</f>
        <v>5037552</v>
      </c>
      <c r="C9" s="30">
        <f t="shared" ref="C9:G9" si="0">SUM(C10:C17)</f>
        <v>0</v>
      </c>
      <c r="D9" s="30">
        <f t="shared" si="0"/>
        <v>5037552</v>
      </c>
      <c r="E9" s="30">
        <f t="shared" si="0"/>
        <v>868660.32</v>
      </c>
      <c r="F9" s="30">
        <f t="shared" si="0"/>
        <v>868660.32</v>
      </c>
      <c r="G9" s="30">
        <f t="shared" si="0"/>
        <v>4168891.68</v>
      </c>
    </row>
    <row r="10" spans="1:7" x14ac:dyDescent="0.25">
      <c r="A10" s="63" t="s">
        <v>587</v>
      </c>
      <c r="B10" s="75">
        <v>5037552</v>
      </c>
      <c r="C10" s="75">
        <v>0</v>
      </c>
      <c r="D10" s="75">
        <v>5037552</v>
      </c>
      <c r="E10" s="75">
        <v>868660.32</v>
      </c>
      <c r="F10" s="75">
        <v>868660.32</v>
      </c>
      <c r="G10" s="75">
        <v>4168891.68</v>
      </c>
    </row>
    <row r="11" spans="1:7" x14ac:dyDescent="0.25">
      <c r="A11" s="63" t="s">
        <v>381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63" t="s">
        <v>382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63" t="s">
        <v>383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63" t="s">
        <v>384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63" t="s">
        <v>385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63" t="s">
        <v>386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63" t="s">
        <v>387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31" t="s">
        <v>151</v>
      </c>
      <c r="B18" s="49"/>
      <c r="C18" s="49"/>
      <c r="D18" s="49"/>
      <c r="E18" s="49"/>
      <c r="F18" s="49"/>
      <c r="G18" s="49"/>
    </row>
    <row r="19" spans="1:7" x14ac:dyDescent="0.25">
      <c r="A19" s="3" t="s">
        <v>388</v>
      </c>
      <c r="B19" s="4">
        <f>SUM(B20:B27)</f>
        <v>0</v>
      </c>
      <c r="C19" s="4">
        <f t="shared" ref="C19:G19" si="1">SUM(C20:C27)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63" t="s">
        <v>380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63" t="s">
        <v>381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63" t="s">
        <v>382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63" t="s">
        <v>383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63" t="s">
        <v>384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63" t="s">
        <v>385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63" t="s">
        <v>386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63" t="s">
        <v>387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31" t="s">
        <v>151</v>
      </c>
      <c r="B28" s="49"/>
      <c r="C28" s="49"/>
      <c r="D28" s="49"/>
      <c r="E28" s="49"/>
      <c r="F28" s="49"/>
      <c r="G28" s="49"/>
    </row>
    <row r="29" spans="1:7" x14ac:dyDescent="0.25">
      <c r="A29" s="3" t="s">
        <v>376</v>
      </c>
      <c r="B29" s="4">
        <f>SUM(B19,B9)</f>
        <v>5037552</v>
      </c>
      <c r="C29" s="4">
        <f t="shared" ref="C29:G29" si="2">SUM(C19,C9)</f>
        <v>0</v>
      </c>
      <c r="D29" s="4">
        <f t="shared" si="2"/>
        <v>5037552</v>
      </c>
      <c r="E29" s="4">
        <f t="shared" si="2"/>
        <v>868660.32</v>
      </c>
      <c r="F29" s="4">
        <f t="shared" si="2"/>
        <v>868660.32</v>
      </c>
      <c r="G29" s="4">
        <f t="shared" si="2"/>
        <v>4168891.68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2" spans="1:7" x14ac:dyDescent="0.25">
      <c r="A32" t="s">
        <v>586</v>
      </c>
    </row>
  </sheetData>
  <mergeCells count="8">
    <mergeCell ref="A7:A8"/>
    <mergeCell ref="B7:F7"/>
    <mergeCell ref="G7:G8"/>
    <mergeCell ref="A1:G1"/>
    <mergeCell ref="A2:G2"/>
    <mergeCell ref="A3:G3"/>
    <mergeCell ref="A5:G5"/>
    <mergeCell ref="A6:G6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8" orientation="portrait" horizontalDpi="1200" verticalDpi="1200" r:id="rId1"/>
  <ignoredErrors>
    <ignoredError sqref="B9:G9 B11:G29 C1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  <pageSetUpPr fitToPage="1"/>
  </sheetPr>
  <dimension ref="A1:G80"/>
  <sheetViews>
    <sheetView showGridLines="0" topLeftCell="A61" zoomScale="75" zoomScaleNormal="75" workbookViewId="0">
      <selection activeCell="A82" sqref="A82"/>
    </sheetView>
  </sheetViews>
  <sheetFormatPr baseColWidth="10" defaultColWidth="11" defaultRowHeight="15" x14ac:dyDescent="0.25"/>
  <cols>
    <col min="1" max="1" width="79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35.450000000000003" customHeight="1" x14ac:dyDescent="0.25">
      <c r="A1" s="183" t="s">
        <v>389</v>
      </c>
      <c r="B1" s="184"/>
      <c r="C1" s="184"/>
      <c r="D1" s="184"/>
      <c r="E1" s="184"/>
      <c r="F1" s="184"/>
      <c r="G1" s="184"/>
    </row>
    <row r="2" spans="1:7" x14ac:dyDescent="0.25">
      <c r="A2" s="110" t="str">
        <f>'Formato 1'!A2</f>
        <v>INSTITUTO MUNICIPAL DE SALAMANCA PARA LAS MUJERES</v>
      </c>
      <c r="B2" s="111"/>
      <c r="C2" s="111"/>
      <c r="D2" s="111"/>
      <c r="E2" s="111"/>
      <c r="F2" s="111"/>
      <c r="G2" s="112"/>
    </row>
    <row r="3" spans="1:7" x14ac:dyDescent="0.25">
      <c r="A3" s="113" t="s">
        <v>390</v>
      </c>
      <c r="B3" s="114"/>
      <c r="C3" s="114"/>
      <c r="D3" s="114"/>
      <c r="E3" s="114"/>
      <c r="F3" s="114"/>
      <c r="G3" s="115"/>
    </row>
    <row r="4" spans="1:7" x14ac:dyDescent="0.25">
      <c r="A4" s="113" t="s">
        <v>391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2026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76" t="s">
        <v>5</v>
      </c>
      <c r="B7" s="165" t="s">
        <v>296</v>
      </c>
      <c r="C7" s="166"/>
      <c r="D7" s="166"/>
      <c r="E7" s="166"/>
      <c r="F7" s="167"/>
      <c r="G7" s="180" t="s">
        <v>297</v>
      </c>
    </row>
    <row r="8" spans="1:7" ht="30" x14ac:dyDescent="0.25">
      <c r="A8" s="177"/>
      <c r="B8" s="25" t="s">
        <v>202</v>
      </c>
      <c r="C8" s="7" t="s">
        <v>392</v>
      </c>
      <c r="D8" s="25" t="s">
        <v>299</v>
      </c>
      <c r="E8" s="25" t="s">
        <v>187</v>
      </c>
      <c r="F8" s="32" t="s">
        <v>203</v>
      </c>
      <c r="G8" s="179"/>
    </row>
    <row r="9" spans="1:7" ht="16.5" customHeight="1" x14ac:dyDescent="0.25">
      <c r="A9" s="26" t="s">
        <v>393</v>
      </c>
      <c r="B9" s="30">
        <f>SUM(B10,B19,B27,B37)</f>
        <v>5037552</v>
      </c>
      <c r="C9" s="30">
        <f t="shared" ref="C9:G9" si="0">SUM(C10,C19,C27,C37)</f>
        <v>0</v>
      </c>
      <c r="D9" s="30">
        <f t="shared" si="0"/>
        <v>5037552</v>
      </c>
      <c r="E9" s="30">
        <f t="shared" si="0"/>
        <v>868660.32</v>
      </c>
      <c r="F9" s="30">
        <f t="shared" si="0"/>
        <v>868660.32</v>
      </c>
      <c r="G9" s="30">
        <f t="shared" si="0"/>
        <v>4168891.68</v>
      </c>
    </row>
    <row r="10" spans="1:7" ht="15" customHeight="1" x14ac:dyDescent="0.25">
      <c r="A10" s="58" t="s">
        <v>394</v>
      </c>
      <c r="B10" s="47">
        <f>SUM(B11:B18)</f>
        <v>0</v>
      </c>
      <c r="C10" s="47">
        <f t="shared" ref="C10:G10" si="1">SUM(C11:C18)</f>
        <v>0</v>
      </c>
      <c r="D10" s="47">
        <f t="shared" si="1"/>
        <v>0</v>
      </c>
      <c r="E10" s="47">
        <f t="shared" si="1"/>
        <v>0</v>
      </c>
      <c r="F10" s="47">
        <f t="shared" si="1"/>
        <v>0</v>
      </c>
      <c r="G10" s="47">
        <f t="shared" si="1"/>
        <v>0</v>
      </c>
    </row>
    <row r="11" spans="1:7" x14ac:dyDescent="0.25">
      <c r="A11" s="77" t="s">
        <v>395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>D11-E11</f>
        <v>0</v>
      </c>
    </row>
    <row r="12" spans="1:7" x14ac:dyDescent="0.25">
      <c r="A12" s="77" t="s">
        <v>396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ref="G12:G18" si="2">D12-E12</f>
        <v>0</v>
      </c>
    </row>
    <row r="13" spans="1:7" x14ac:dyDescent="0.25">
      <c r="A13" s="77" t="s">
        <v>397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2"/>
        <v>0</v>
      </c>
    </row>
    <row r="14" spans="1:7" x14ac:dyDescent="0.25">
      <c r="A14" s="77" t="s">
        <v>398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2"/>
        <v>0</v>
      </c>
    </row>
    <row r="15" spans="1:7" x14ac:dyDescent="0.25">
      <c r="A15" s="77" t="s">
        <v>399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f t="shared" si="2"/>
        <v>0</v>
      </c>
    </row>
    <row r="16" spans="1:7" x14ac:dyDescent="0.25">
      <c r="A16" s="77" t="s">
        <v>400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f t="shared" si="2"/>
        <v>0</v>
      </c>
    </row>
    <row r="17" spans="1:7" x14ac:dyDescent="0.25">
      <c r="A17" s="77" t="s">
        <v>401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 t="shared" si="2"/>
        <v>0</v>
      </c>
    </row>
    <row r="18" spans="1:7" x14ac:dyDescent="0.25">
      <c r="A18" s="77" t="s">
        <v>402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si="2"/>
        <v>0</v>
      </c>
    </row>
    <row r="19" spans="1:7" x14ac:dyDescent="0.25">
      <c r="A19" s="58" t="s">
        <v>403</v>
      </c>
      <c r="B19" s="47">
        <f>SUM(B20:B26)</f>
        <v>5037552</v>
      </c>
      <c r="C19" s="47">
        <f t="shared" ref="C19:G19" si="3">SUM(C20:C26)</f>
        <v>0</v>
      </c>
      <c r="D19" s="47">
        <f t="shared" si="3"/>
        <v>5037552</v>
      </c>
      <c r="E19" s="47">
        <f t="shared" si="3"/>
        <v>868660.32</v>
      </c>
      <c r="F19" s="47">
        <f t="shared" si="3"/>
        <v>868660.32</v>
      </c>
      <c r="G19" s="47">
        <f t="shared" si="3"/>
        <v>4168891.68</v>
      </c>
    </row>
    <row r="20" spans="1:7" x14ac:dyDescent="0.25">
      <c r="A20" s="77" t="s">
        <v>404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>D20-E20</f>
        <v>0</v>
      </c>
    </row>
    <row r="21" spans="1:7" x14ac:dyDescent="0.25">
      <c r="A21" s="77" t="s">
        <v>405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ref="G21:G26" si="4">D21-E21</f>
        <v>0</v>
      </c>
    </row>
    <row r="22" spans="1:7" x14ac:dyDescent="0.25">
      <c r="A22" s="77" t="s">
        <v>406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4"/>
        <v>0</v>
      </c>
    </row>
    <row r="23" spans="1:7" x14ac:dyDescent="0.25">
      <c r="A23" s="77" t="s">
        <v>407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4"/>
        <v>0</v>
      </c>
    </row>
    <row r="24" spans="1:7" x14ac:dyDescent="0.25">
      <c r="A24" s="77" t="s">
        <v>408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4"/>
        <v>0</v>
      </c>
    </row>
    <row r="25" spans="1:7" x14ac:dyDescent="0.25">
      <c r="A25" s="77" t="s">
        <v>409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4"/>
        <v>0</v>
      </c>
    </row>
    <row r="26" spans="1:7" x14ac:dyDescent="0.25">
      <c r="A26" s="77" t="s">
        <v>410</v>
      </c>
      <c r="B26" s="47">
        <v>5037552</v>
      </c>
      <c r="C26" s="47">
        <v>0</v>
      </c>
      <c r="D26" s="47">
        <v>5037552</v>
      </c>
      <c r="E26" s="47">
        <v>868660.32</v>
      </c>
      <c r="F26" s="47">
        <v>868660.32</v>
      </c>
      <c r="G26" s="47">
        <f t="shared" si="4"/>
        <v>4168891.68</v>
      </c>
    </row>
    <row r="27" spans="1:7" x14ac:dyDescent="0.25">
      <c r="A27" s="58" t="s">
        <v>411</v>
      </c>
      <c r="B27" s="47">
        <f>SUM(B28:B36)</f>
        <v>0</v>
      </c>
      <c r="C27" s="47">
        <f t="shared" ref="C27:G27" si="5">SUM(C28:C36)</f>
        <v>0</v>
      </c>
      <c r="D27" s="47">
        <f t="shared" si="5"/>
        <v>0</v>
      </c>
      <c r="E27" s="47">
        <f t="shared" si="5"/>
        <v>0</v>
      </c>
      <c r="F27" s="47">
        <f t="shared" si="5"/>
        <v>0</v>
      </c>
      <c r="G27" s="47">
        <f t="shared" si="5"/>
        <v>0</v>
      </c>
    </row>
    <row r="28" spans="1:7" ht="30" x14ac:dyDescent="0.25">
      <c r="A28" s="80" t="s">
        <v>412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413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414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415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416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417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418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419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420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421</v>
      </c>
      <c r="B37" s="47">
        <f>SUM(B38:B41)</f>
        <v>0</v>
      </c>
      <c r="C37" s="47">
        <f t="shared" ref="C37:G37" si="6">SUM(C38:C41)</f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ht="30" x14ac:dyDescent="0.25">
      <c r="A38" s="80" t="s">
        <v>422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45" x14ac:dyDescent="0.25">
      <c r="A39" s="80" t="s">
        <v>423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424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425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426</v>
      </c>
      <c r="B43" s="4">
        <f>SUM(B44,B53,B61,B71)</f>
        <v>0</v>
      </c>
      <c r="C43" s="4">
        <f t="shared" ref="C43:G43" si="7">SUM(C44,C53,C61,C71)</f>
        <v>0</v>
      </c>
      <c r="D43" s="4">
        <f t="shared" si="7"/>
        <v>0</v>
      </c>
      <c r="E43" s="4">
        <f t="shared" si="7"/>
        <v>0</v>
      </c>
      <c r="F43" s="4">
        <f t="shared" si="7"/>
        <v>0</v>
      </c>
      <c r="G43" s="4">
        <f t="shared" si="7"/>
        <v>0</v>
      </c>
    </row>
    <row r="44" spans="1:7" x14ac:dyDescent="0.25">
      <c r="A44" s="58" t="s">
        <v>394</v>
      </c>
      <c r="B44" s="47">
        <f>SUM(B45:B52)</f>
        <v>0</v>
      </c>
      <c r="C44" s="47">
        <f t="shared" ref="C44:G44" si="8">SUM(C45:C52)</f>
        <v>0</v>
      </c>
      <c r="D44" s="47">
        <f t="shared" si="8"/>
        <v>0</v>
      </c>
      <c r="E44" s="47">
        <f t="shared" si="8"/>
        <v>0</v>
      </c>
      <c r="F44" s="47">
        <f t="shared" si="8"/>
        <v>0</v>
      </c>
      <c r="G44" s="47">
        <f t="shared" si="8"/>
        <v>0</v>
      </c>
    </row>
    <row r="45" spans="1:7" x14ac:dyDescent="0.25">
      <c r="A45" s="80" t="s">
        <v>395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396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397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398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399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400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ht="30" x14ac:dyDescent="0.25">
      <c r="A51" s="80" t="s">
        <v>401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402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403</v>
      </c>
      <c r="B53" s="47">
        <f>SUM(B54:B60)</f>
        <v>0</v>
      </c>
      <c r="C53" s="47">
        <f t="shared" ref="C53:G53" si="9">SUM(C54:C60)</f>
        <v>0</v>
      </c>
      <c r="D53" s="47">
        <f t="shared" si="9"/>
        <v>0</v>
      </c>
      <c r="E53" s="47">
        <f t="shared" si="9"/>
        <v>0</v>
      </c>
      <c r="F53" s="47">
        <f t="shared" si="9"/>
        <v>0</v>
      </c>
      <c r="G53" s="47">
        <f t="shared" si="9"/>
        <v>0</v>
      </c>
    </row>
    <row r="54" spans="1:7" x14ac:dyDescent="0.25">
      <c r="A54" s="80" t="s">
        <v>404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405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406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ht="30" x14ac:dyDescent="0.25">
      <c r="A57" s="81" t="s">
        <v>407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408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409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410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411</v>
      </c>
      <c r="B61" s="47">
        <f>SUM(B62:B70)</f>
        <v>0</v>
      </c>
      <c r="C61" s="47">
        <f t="shared" ref="C61:G61" si="10">SUM(C62:C70)</f>
        <v>0</v>
      </c>
      <c r="D61" s="47">
        <f t="shared" si="10"/>
        <v>0</v>
      </c>
      <c r="E61" s="47">
        <f t="shared" si="10"/>
        <v>0</v>
      </c>
      <c r="F61" s="47">
        <f t="shared" si="10"/>
        <v>0</v>
      </c>
      <c r="G61" s="47">
        <f t="shared" si="10"/>
        <v>0</v>
      </c>
    </row>
    <row r="62" spans="1:7" ht="30" x14ac:dyDescent="0.25">
      <c r="A62" s="80" t="s">
        <v>412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413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414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415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416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417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418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419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ht="30" x14ac:dyDescent="0.25">
      <c r="A70" s="80" t="s">
        <v>420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421</v>
      </c>
      <c r="B71" s="47">
        <f>SUM(B72:B75)</f>
        <v>0</v>
      </c>
      <c r="C71" s="47">
        <f t="shared" ref="C71:G71" si="11">SUM(C72:C75)</f>
        <v>0</v>
      </c>
      <c r="D71" s="47">
        <f t="shared" si="11"/>
        <v>0</v>
      </c>
      <c r="E71" s="47">
        <f t="shared" si="11"/>
        <v>0</v>
      </c>
      <c r="F71" s="47">
        <f t="shared" si="11"/>
        <v>0</v>
      </c>
      <c r="G71" s="47">
        <f t="shared" si="11"/>
        <v>0</v>
      </c>
    </row>
    <row r="72" spans="1:7" ht="30" x14ac:dyDescent="0.25">
      <c r="A72" s="80" t="s">
        <v>422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45" x14ac:dyDescent="0.25">
      <c r="A73" s="80" t="s">
        <v>423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424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425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376</v>
      </c>
      <c r="B77" s="4">
        <f>B43+B9</f>
        <v>5037552</v>
      </c>
      <c r="C77" s="4">
        <f t="shared" ref="C77:G77" si="12">C43+C9</f>
        <v>0</v>
      </c>
      <c r="D77" s="4">
        <f t="shared" si="12"/>
        <v>5037552</v>
      </c>
      <c r="E77" s="4">
        <f t="shared" si="12"/>
        <v>868660.32</v>
      </c>
      <c r="F77" s="4">
        <f t="shared" si="12"/>
        <v>868660.32</v>
      </c>
      <c r="G77" s="4">
        <f t="shared" si="12"/>
        <v>4168891.68</v>
      </c>
    </row>
    <row r="78" spans="1:7" x14ac:dyDescent="0.25">
      <c r="A78" s="55"/>
      <c r="B78" s="82"/>
      <c r="C78" s="82"/>
      <c r="D78" s="82"/>
      <c r="E78" s="82"/>
      <c r="F78" s="82"/>
      <c r="G78" s="82"/>
    </row>
    <row r="80" spans="1:7" x14ac:dyDescent="0.25">
      <c r="A80" t="s">
        <v>586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C9:G18 C28:G36 C43:G52 C54:G60 C62:G70 C20:G26" xr:uid="{C1DEA987-D1A8-495D-B9E4-846B5D56AC57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8" orientation="portrait" horizontalDpi="1200" verticalDpi="1200" r:id="rId1"/>
  <ignoredErrors>
    <ignoredError sqref="B9:G10 B27:G77 C26 B19:G19 B11:F11 B12:F18 B21:F25 B20:F20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  <pageSetUpPr fitToPage="1"/>
  </sheetPr>
  <dimension ref="A1:G36"/>
  <sheetViews>
    <sheetView showGridLines="0" zoomScale="75" zoomScaleNormal="75" workbookViewId="0">
      <selection activeCell="F18" sqref="F18"/>
    </sheetView>
  </sheetViews>
  <sheetFormatPr baseColWidth="10" defaultColWidth="11" defaultRowHeight="15" x14ac:dyDescent="0.25"/>
  <cols>
    <col min="1" max="1" width="90" customWidth="1"/>
    <col min="2" max="7" width="24.5703125" customWidth="1"/>
  </cols>
  <sheetData>
    <row r="1" spans="1:7" ht="33.6" customHeight="1" x14ac:dyDescent="0.25">
      <c r="A1" s="168" t="s">
        <v>427</v>
      </c>
      <c r="B1" s="169"/>
      <c r="C1" s="169"/>
      <c r="D1" s="169"/>
      <c r="E1" s="169"/>
      <c r="F1" s="169"/>
      <c r="G1" s="170"/>
    </row>
    <row r="2" spans="1:7" x14ac:dyDescent="0.25">
      <c r="A2" s="110" t="str">
        <f>'Formato 1'!A2</f>
        <v>INSTITUTO MUNICIPAL DE SALAMANCA PARA LAS MUJERES</v>
      </c>
      <c r="B2" s="111"/>
      <c r="C2" s="111"/>
      <c r="D2" s="111"/>
      <c r="E2" s="111"/>
      <c r="F2" s="111"/>
      <c r="G2" s="112"/>
    </row>
    <row r="3" spans="1:7" x14ac:dyDescent="0.25">
      <c r="A3" s="113" t="s">
        <v>294</v>
      </c>
      <c r="B3" s="114"/>
      <c r="C3" s="114"/>
      <c r="D3" s="114"/>
      <c r="E3" s="114"/>
      <c r="F3" s="114"/>
      <c r="G3" s="115"/>
    </row>
    <row r="4" spans="1:7" x14ac:dyDescent="0.25">
      <c r="A4" s="113" t="s">
        <v>428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2026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76" t="s">
        <v>5</v>
      </c>
      <c r="B7" s="179" t="s">
        <v>296</v>
      </c>
      <c r="C7" s="179"/>
      <c r="D7" s="179"/>
      <c r="E7" s="179"/>
      <c r="F7" s="179"/>
      <c r="G7" s="179" t="s">
        <v>297</v>
      </c>
    </row>
    <row r="8" spans="1:7" ht="30" x14ac:dyDescent="0.25">
      <c r="A8" s="177"/>
      <c r="B8" s="7" t="s">
        <v>202</v>
      </c>
      <c r="C8" s="33" t="s">
        <v>392</v>
      </c>
      <c r="D8" s="33" t="s">
        <v>229</v>
      </c>
      <c r="E8" s="33" t="s">
        <v>187</v>
      </c>
      <c r="F8" s="33" t="s">
        <v>203</v>
      </c>
      <c r="G8" s="185"/>
    </row>
    <row r="9" spans="1:7" ht="15.75" customHeight="1" x14ac:dyDescent="0.25">
      <c r="A9" s="26" t="s">
        <v>429</v>
      </c>
      <c r="B9" s="119">
        <f>SUM(B10,B11,B12,B15,B16,B19)</f>
        <v>3505471.1</v>
      </c>
      <c r="C9" s="119">
        <f t="shared" ref="C9:G9" si="0">SUM(C10,C11,C12,C15,C16,C19)</f>
        <v>0</v>
      </c>
      <c r="D9" s="119">
        <f t="shared" si="0"/>
        <v>3505471.1</v>
      </c>
      <c r="E9" s="119">
        <f t="shared" si="0"/>
        <v>439077.38</v>
      </c>
      <c r="F9" s="119">
        <f t="shared" si="0"/>
        <v>439077.38</v>
      </c>
      <c r="G9" s="119">
        <f t="shared" si="0"/>
        <v>3066393.72</v>
      </c>
    </row>
    <row r="10" spans="1:7" x14ac:dyDescent="0.25">
      <c r="A10" s="58" t="s">
        <v>430</v>
      </c>
      <c r="B10" s="75">
        <v>3505471.1</v>
      </c>
      <c r="C10" s="75">
        <v>0</v>
      </c>
      <c r="D10" s="75">
        <v>3505471.1</v>
      </c>
      <c r="E10" s="75">
        <v>439077.38</v>
      </c>
      <c r="F10" s="75">
        <v>439077.38</v>
      </c>
      <c r="G10" s="76">
        <f>D10-E10</f>
        <v>3066393.72</v>
      </c>
    </row>
    <row r="11" spans="1:7" ht="15.75" customHeight="1" x14ac:dyDescent="0.25">
      <c r="A11" s="58" t="s">
        <v>431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432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433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434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435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436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437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438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439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440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430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431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432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433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434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435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436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437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438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439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441</v>
      </c>
      <c r="B33" s="119">
        <f>B21+B9</f>
        <v>3505471.1</v>
      </c>
      <c r="C33" s="119">
        <f t="shared" ref="C33:G33" si="8">C21+C9</f>
        <v>0</v>
      </c>
      <c r="D33" s="119">
        <f t="shared" si="8"/>
        <v>3505471.1</v>
      </c>
      <c r="E33" s="119">
        <f t="shared" si="8"/>
        <v>439077.38</v>
      </c>
      <c r="F33" s="119">
        <f t="shared" si="8"/>
        <v>439077.38</v>
      </c>
      <c r="G33" s="119">
        <f t="shared" si="8"/>
        <v>3066393.72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  <row r="36" spans="1:7" x14ac:dyDescent="0.25">
      <c r="A36" t="s">
        <v>586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  <ignoredErrors>
    <ignoredError sqref="B9:G9 B34:G34 B12:F33 B11:G11 C10 G10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697707-C351-49E4-9B19-7C827531BB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3</vt:i4>
      </vt:variant>
    </vt:vector>
  </HeadingPairs>
  <TitlesOfParts>
    <vt:vector size="22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  <vt:lpstr>'Formato 1'!Área_de_impresión</vt:lpstr>
      <vt:lpstr>'Formato 6 a)'!Área_de_impresión</vt:lpstr>
      <vt:lpstr>'Formato 6 a)'!Títulos_a_imprimir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IMSM206</cp:lastModifiedBy>
  <cp:revision/>
  <dcterms:created xsi:type="dcterms:W3CDTF">2023-03-16T22:14:51Z</dcterms:created>
  <dcterms:modified xsi:type="dcterms:W3CDTF">2026-04-16T21:49:06Z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